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9180" windowHeight="4995"/>
  </bookViews>
  <sheets>
    <sheet name="BS" sheetId="1" r:id="rId1"/>
    <sheet name="IS" sheetId="2" r:id="rId2"/>
    <sheet name="SCI" sheetId="6" r:id="rId3"/>
    <sheet name="CS" sheetId="4" r:id="rId4"/>
    <sheet name="EQUITY" sheetId="5" r:id="rId5"/>
  </sheets>
  <definedNames>
    <definedName name="_xlnm.Print_Area" localSheetId="0">BS!$A$1:$F$70</definedName>
    <definedName name="_xlnm.Print_Area" localSheetId="3">CS!$A$1:$H$90</definedName>
    <definedName name="_xlnm.Print_Area" localSheetId="4">EQUITY!$A$1:$K$42</definedName>
    <definedName name="_xlnm.Print_Area" localSheetId="1">IS!$A$1:$J$65</definedName>
  </definedNames>
  <calcPr calcId="145621"/>
</workbook>
</file>

<file path=xl/calcChain.xml><?xml version="1.0" encoding="utf-8"?>
<calcChain xmlns="http://schemas.openxmlformats.org/spreadsheetml/2006/main">
  <c r="K41" i="5" l="1"/>
  <c r="A31" i="5"/>
  <c r="J41" i="5"/>
  <c r="E41" i="5"/>
  <c r="K40" i="5"/>
  <c r="H41" i="5"/>
  <c r="G41" i="5"/>
  <c r="F41" i="5"/>
  <c r="B41" i="5"/>
  <c r="I25" i="5" l="1"/>
  <c r="K25" i="5" s="1"/>
  <c r="I24" i="5"/>
  <c r="I39" i="5" l="1"/>
  <c r="K39" i="5" l="1"/>
  <c r="I41" i="5"/>
  <c r="H32" i="5"/>
  <c r="K24" i="5" l="1"/>
  <c r="E25" i="1" l="1"/>
  <c r="C25" i="1"/>
  <c r="I38" i="5" l="1"/>
  <c r="K38" i="5" s="1"/>
  <c r="F9" i="4" l="1"/>
  <c r="F10" i="4"/>
  <c r="F54" i="4"/>
  <c r="F66" i="4"/>
  <c r="F79" i="4"/>
  <c r="F81" i="4" l="1"/>
  <c r="F83" i="4" s="1"/>
  <c r="J27" i="5" l="1"/>
  <c r="G27" i="5"/>
  <c r="F27" i="5"/>
  <c r="E27" i="5"/>
  <c r="B27" i="5"/>
  <c r="J48" i="2"/>
  <c r="J20" i="2"/>
  <c r="J37" i="2" s="1"/>
  <c r="J41" i="2" s="1"/>
  <c r="H48" i="2"/>
  <c r="H20" i="2"/>
  <c r="H37" i="2" s="1"/>
  <c r="H41" i="2" l="1"/>
  <c r="F16" i="4"/>
  <c r="F28" i="4" s="1"/>
  <c r="F37" i="4" s="1"/>
  <c r="F41" i="4" s="1"/>
  <c r="F68" i="4" s="1"/>
  <c r="F74" i="4" s="1"/>
  <c r="J33" i="2"/>
  <c r="H33" i="2"/>
  <c r="C36" i="1" l="1"/>
  <c r="E36" i="1"/>
  <c r="C45" i="1"/>
  <c r="E45" i="1"/>
  <c r="C54" i="1"/>
  <c r="C66" i="1" s="1"/>
  <c r="E54" i="1"/>
  <c r="E66" i="1" s="1"/>
  <c r="C62" i="1"/>
  <c r="E62" i="1"/>
  <c r="H28" i="4"/>
  <c r="H37" i="4" s="1"/>
  <c r="H41" i="4" s="1"/>
  <c r="H54" i="4"/>
  <c r="H66" i="4"/>
  <c r="H81" i="4"/>
  <c r="H83" i="4" s="1"/>
  <c r="I15" i="5"/>
  <c r="K15" i="5" s="1"/>
  <c r="I19" i="5"/>
  <c r="K19" i="5" s="1"/>
  <c r="I20" i="5"/>
  <c r="K20" i="5" s="1"/>
  <c r="I22" i="5"/>
  <c r="K22" i="5" s="1"/>
  <c r="I23" i="5"/>
  <c r="K23" i="5" s="1"/>
  <c r="I29" i="5"/>
  <c r="I32" i="5"/>
  <c r="I33" i="5"/>
  <c r="K33" i="5" s="1"/>
  <c r="I35" i="5"/>
  <c r="K35" i="5" s="1"/>
  <c r="I37" i="5"/>
  <c r="K37" i="5" s="1"/>
  <c r="C41" i="5"/>
  <c r="H13" i="2"/>
  <c r="J13" i="2"/>
  <c r="D20" i="2"/>
  <c r="D37" i="2" s="1"/>
  <c r="D41" i="2" s="1"/>
  <c r="D16" i="6" s="1"/>
  <c r="D20" i="6" s="1"/>
  <c r="F20" i="2"/>
  <c r="F33" i="2" s="1"/>
  <c r="H16" i="6"/>
  <c r="J16" i="6"/>
  <c r="D48" i="2"/>
  <c r="F48" i="2"/>
  <c r="H18" i="5"/>
  <c r="H27" i="5" s="1"/>
  <c r="A4" i="6"/>
  <c r="J12" i="6"/>
  <c r="D13" i="6"/>
  <c r="H13" i="6" s="1"/>
  <c r="F13" i="6"/>
  <c r="J13" i="6" s="1"/>
  <c r="H29" i="6"/>
  <c r="J29" i="6"/>
  <c r="D32" i="6"/>
  <c r="F32" i="6"/>
  <c r="K32" i="5" l="1"/>
  <c r="C56" i="1"/>
  <c r="C63" i="1" s="1"/>
  <c r="D33" i="2"/>
  <c r="E56" i="1"/>
  <c r="E63" i="1" s="1"/>
  <c r="F37" i="2"/>
  <c r="F41" i="2" s="1"/>
  <c r="F16" i="6" s="1"/>
  <c r="F20" i="6" s="1"/>
  <c r="C46" i="1"/>
  <c r="C47" i="1" s="1"/>
  <c r="H68" i="4"/>
  <c r="H74" i="4" s="1"/>
  <c r="K29" i="5"/>
  <c r="J28" i="6"/>
  <c r="J32" i="6" s="1"/>
  <c r="E46" i="1"/>
  <c r="E47" i="1" s="1"/>
  <c r="I18" i="5"/>
  <c r="I27" i="5" s="1"/>
  <c r="J23" i="6" l="1"/>
  <c r="J20" i="6" s="1"/>
  <c r="K18" i="5"/>
  <c r="K27" i="5" s="1"/>
  <c r="H28" i="6"/>
  <c r="H32" i="6" s="1"/>
  <c r="H23" i="6" l="1"/>
  <c r="H20" i="6" s="1"/>
</calcChain>
</file>

<file path=xl/comments1.xml><?xml version="1.0" encoding="utf-8"?>
<comments xmlns="http://schemas.openxmlformats.org/spreadsheetml/2006/main">
  <authors>
    <author>Brem Holding Bhd</author>
  </authors>
  <commentList>
    <comment ref="H66" authorId="0">
      <text>
        <r>
          <rPr>
            <b/>
            <sz val="8"/>
            <color indexed="81"/>
            <rFont val="Tahoma"/>
            <family val="2"/>
          </rPr>
          <t>Brem Holding Bhd: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<sst xmlns="http://schemas.openxmlformats.org/spreadsheetml/2006/main" count="375" uniqueCount="204">
  <si>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</si>
  <si>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</si>
  <si>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</si>
  <si>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</si>
  <si>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</si>
  <si>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</si>
  <si>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</si>
  <si>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</si>
  <si>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</si>
  <si>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</si>
  <si>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</si>
  <si>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</si>
  <si>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>Share capital</t>
  </si>
  <si>
    <t>Reserves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</si>
  <si>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</si>
  <si>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</si>
  <si>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</si>
  <si>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</si>
  <si>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</si>
  <si>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</si>
  <si>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</si>
  <si>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</si>
  <si>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</si>
  <si>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</si>
  <si>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</si>
  <si>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</si>
  <si>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</si>
  <si>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(Incorporated in Malaysia)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</si>
  <si>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</si>
  <si>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</si>
  <si>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</si>
  <si>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Bank overdraft</t>
  </si>
  <si>
    <t>Cash and cash equivalents comprise:-</t>
  </si>
  <si>
    <t>Taxation</t>
  </si>
  <si>
    <t xml:space="preserve"> Exercise of option under ESOS</t>
  </si>
  <si>
    <t>Exceptional items</t>
  </si>
  <si>
    <t xml:space="preserve">   items</t>
  </si>
  <si>
    <t xml:space="preserve">Profit/(Loss) before exceptional </t>
  </si>
  <si>
    <t>Deferred tax asset</t>
  </si>
  <si>
    <t xml:space="preserve">           CUMULATIVE QUARTER</t>
  </si>
  <si>
    <t>YEAR ENDED</t>
  </si>
  <si>
    <t>Associated companies</t>
  </si>
  <si>
    <t>Cash and bank balances</t>
  </si>
  <si>
    <t xml:space="preserve"> Dividend paid</t>
  </si>
  <si>
    <t>(The figures have not been audited)</t>
  </si>
  <si>
    <t xml:space="preserve"> (The figures have not been audited)</t>
  </si>
  <si>
    <t xml:space="preserve">  Amount owing from associated companies</t>
  </si>
  <si>
    <t>Deferred tax liabilities</t>
  </si>
  <si>
    <t>equity</t>
  </si>
  <si>
    <t>ASSETS</t>
  </si>
  <si>
    <t>CURRENT LIABILITIES</t>
  </si>
  <si>
    <t>Investment properties</t>
  </si>
  <si>
    <t>Gross profit</t>
  </si>
  <si>
    <t>Other operating income</t>
  </si>
  <si>
    <t>Operating Profit Before Working Capital Changes</t>
  </si>
  <si>
    <t>Changes In Working Capital:</t>
  </si>
  <si>
    <t>Cost of sales</t>
  </si>
  <si>
    <t>Share of results of associated companies</t>
  </si>
  <si>
    <t xml:space="preserve"> Warrant conversion</t>
  </si>
  <si>
    <t>Equity holders of the parent</t>
  </si>
  <si>
    <t>interests</t>
  </si>
  <si>
    <t>Retained</t>
  </si>
  <si>
    <t>earnings</t>
  </si>
  <si>
    <t>Prepaid lease payments</t>
  </si>
  <si>
    <t>EQUITY</t>
  </si>
  <si>
    <t>EQUITY ATTRIBUTABLE TO SHAREHOLDERS</t>
  </si>
  <si>
    <t>TOTAL EQUITY</t>
  </si>
  <si>
    <t>CURRENT ASSETS</t>
  </si>
  <si>
    <t>NET CURRENT ASSETS</t>
  </si>
  <si>
    <t>NON-CURRENT LIABILITIES</t>
  </si>
  <si>
    <t>Hire purchase creditors</t>
  </si>
  <si>
    <t>Bank borrowings</t>
  </si>
  <si>
    <t>Treasury</t>
  </si>
  <si>
    <t>shares</t>
  </si>
  <si>
    <t>Treasury shares</t>
  </si>
  <si>
    <t>...Distributable...</t>
  </si>
  <si>
    <t>Total</t>
  </si>
  <si>
    <t>Exchange</t>
  </si>
  <si>
    <t>fluctuation</t>
  </si>
  <si>
    <t>reserve</t>
  </si>
  <si>
    <t>Capital</t>
  </si>
  <si>
    <t>Share</t>
  </si>
  <si>
    <t>premium</t>
  </si>
  <si>
    <t>capital</t>
  </si>
  <si>
    <t>Deposits with licensed financial institutions</t>
  </si>
  <si>
    <t>Less: Deposits pledged to licensed financial institutions</t>
  </si>
  <si>
    <t>Profit before taxation</t>
  </si>
  <si>
    <t>Share application monies</t>
  </si>
  <si>
    <t>...……..Non-Distributable…………</t>
  </si>
  <si>
    <t>application</t>
  </si>
  <si>
    <t>monies</t>
  </si>
  <si>
    <t>N/A</t>
  </si>
  <si>
    <t xml:space="preserve"> Acquisition of a subsidiary</t>
  </si>
  <si>
    <t xml:space="preserve">    company</t>
  </si>
  <si>
    <t>CONDENSED CONSOLIDATED STATEMENT OF FINANCIAL POSITION</t>
  </si>
  <si>
    <t xml:space="preserve">          (The Condensed Consolidated Statement of Financial Position should be read in conjunction with</t>
  </si>
  <si>
    <t xml:space="preserve">(The Condensed Consolidated Statement of Cash Flows should be read in conjunction with the Audited </t>
  </si>
  <si>
    <t xml:space="preserve"> CONDENSED CONSOLIDATED STATEMENT OF CHANGES IN EQUITY  </t>
  </si>
  <si>
    <t>(The Condensed Consolidated Statement Of Changes In Equity should be read in conjunction with the Audited Financial</t>
  </si>
  <si>
    <t>(The Condensed Consolidated Income Statements should be read in conjunction with the Audited</t>
  </si>
  <si>
    <t>(The Condensed Consolidated Statements of Comprehensive Income should be read in conjunction with the Audited</t>
  </si>
  <si>
    <t xml:space="preserve">Total comprehensive income for the </t>
  </si>
  <si>
    <t xml:space="preserve">Other comprehensive income for the </t>
  </si>
  <si>
    <t xml:space="preserve">Foreign currency translation differences </t>
  </si>
  <si>
    <t xml:space="preserve">Total comprehensive income </t>
  </si>
  <si>
    <t xml:space="preserve">   attributable to:</t>
  </si>
  <si>
    <t>CONDENSED CONSOLIDATED STATEMENTS OF COMPREHENSIVE INCOME</t>
  </si>
  <si>
    <t>CONDENSED CONSOLIDATED INCOME STATEMENTS</t>
  </si>
  <si>
    <t>Net assets per share attributable to equity holders of</t>
  </si>
  <si>
    <t xml:space="preserve">    the parent (RM)</t>
  </si>
  <si>
    <t xml:space="preserve">…....……..Equity Attributable to Shareholders of the Company………...... </t>
  </si>
  <si>
    <t xml:space="preserve"> Additional investment in a </t>
  </si>
  <si>
    <t xml:space="preserve">    subsidiary company</t>
  </si>
  <si>
    <t>Reversal of allowance for impairment</t>
  </si>
  <si>
    <t>PERIOD</t>
  </si>
  <si>
    <t>Trade receivable</t>
  </si>
  <si>
    <t>Proceeds from disposal of property, plant and equipment</t>
  </si>
  <si>
    <t>Purchase of property, plant and equipment</t>
  </si>
  <si>
    <t>Interest received</t>
  </si>
  <si>
    <t>Cash Flows From Financing Activities</t>
  </si>
  <si>
    <t>Cash Flows From Investing Activities</t>
  </si>
  <si>
    <t>Cash Flows From Operating Activities</t>
  </si>
  <si>
    <t>Repurchase of treasury shares</t>
  </si>
  <si>
    <t>Payment of hire purchase creditors</t>
  </si>
  <si>
    <t>Repayment of term loans</t>
  </si>
  <si>
    <t>Interest paid</t>
  </si>
  <si>
    <t>Adjustment for:</t>
  </si>
  <si>
    <t>Depreciation/Amortisation of property, plant and equipment</t>
  </si>
  <si>
    <t>Gain on disposal of property, plant and equipment</t>
  </si>
  <si>
    <t>Interest expense</t>
  </si>
  <si>
    <t>Interest income</t>
  </si>
  <si>
    <t>Acquisition and additional development cost in investment properties</t>
  </si>
  <si>
    <t xml:space="preserve"> ENDED</t>
  </si>
  <si>
    <t>Land held for property development</t>
  </si>
  <si>
    <t xml:space="preserve"> - basic </t>
  </si>
  <si>
    <t xml:space="preserve"> At 1 April 2012</t>
  </si>
  <si>
    <t>Operating financial assets</t>
  </si>
  <si>
    <t xml:space="preserve">     Statements of the Group for the financial year ended 31 March 2012)</t>
  </si>
  <si>
    <t>Non-controlling interests</t>
  </si>
  <si>
    <t>Non-controlling</t>
  </si>
  <si>
    <t>Tax paid (net of tax refund)</t>
  </si>
  <si>
    <t>Exchange fluctuation reserve</t>
  </si>
  <si>
    <t>Property development costs</t>
  </si>
  <si>
    <t>Inventories</t>
  </si>
  <si>
    <t>Trade receivables</t>
  </si>
  <si>
    <t>Other receivables, deposits and prepayments</t>
  </si>
  <si>
    <t>Tax recoverable</t>
  </si>
  <si>
    <t>Trade payables</t>
  </si>
  <si>
    <t>Other payables, deposits and accruals</t>
  </si>
  <si>
    <t>Amount owing to directors</t>
  </si>
  <si>
    <t>Provision for taxation</t>
  </si>
  <si>
    <t xml:space="preserve"> </t>
  </si>
  <si>
    <t>Property, plant and equipment written off</t>
  </si>
  <si>
    <t>31/03/13</t>
  </si>
  <si>
    <t xml:space="preserve">  period net of tax</t>
  </si>
  <si>
    <t xml:space="preserve">   financial period</t>
  </si>
  <si>
    <t>Acquisition of land held for property development</t>
  </si>
  <si>
    <t>Shares repurchased</t>
  </si>
  <si>
    <t>for the financial period</t>
  </si>
  <si>
    <t>Profit attributable to:</t>
  </si>
  <si>
    <t xml:space="preserve">            the Audited Financial Statements of the Group for the financial year ended 31 March 2013)      </t>
  </si>
  <si>
    <t xml:space="preserve"> At 1 April 2013</t>
  </si>
  <si>
    <t>NET INCREASE IN CASH AND CASH EQUIVALENTS</t>
  </si>
  <si>
    <t>Increase/(Decrease) in payables</t>
  </si>
  <si>
    <t xml:space="preserve">  Financial Statements of the Group for the financial year ended 31 March 2013)</t>
  </si>
  <si>
    <t xml:space="preserve"> Financial Statements of the Group for the financial year ended 31 March 2013)</t>
  </si>
  <si>
    <t>Dividend paid to non-controlling interests</t>
  </si>
  <si>
    <t>Dividend received</t>
  </si>
  <si>
    <t>Redemption of debenture</t>
  </si>
  <si>
    <t>Dividend paid</t>
  </si>
  <si>
    <t>Gain on disposal of a subsidiary company</t>
  </si>
  <si>
    <t>Unrealised gain on foreign exchange</t>
  </si>
  <si>
    <t>Net cash inflow on disposal of a subsidiary company</t>
  </si>
  <si>
    <t>31/03/14</t>
  </si>
  <si>
    <t>Quarterly report on consolidated results for the fourth quarter ended 31 March 2014</t>
  </si>
  <si>
    <t>CONDENSED CONSOLIDATED STATEMENT OF CASH FLOWS FOR THE FOURTH QUARTER ENDED</t>
  </si>
  <si>
    <t>31 MARCH 2014</t>
  </si>
  <si>
    <t>12 MONTHS</t>
  </si>
  <si>
    <t>31/03/2013</t>
  </si>
  <si>
    <t>31/03/2014</t>
  </si>
  <si>
    <t xml:space="preserve"> At 31 March 2014</t>
  </si>
  <si>
    <t xml:space="preserve"> At 31 March 2013</t>
  </si>
  <si>
    <t xml:space="preserve"> FOR THE FOURTH QUARTER ENDED 31 MARCH 2014</t>
  </si>
  <si>
    <t>Audited</t>
  </si>
  <si>
    <t>Gain on disposal of investment properties</t>
  </si>
  <si>
    <t>Increase in land held for property development</t>
  </si>
  <si>
    <t>Decrease in operating financial assets</t>
  </si>
  <si>
    <t>Proceeds from disposal of other investment</t>
  </si>
  <si>
    <t>Effect of exchange difference on translation</t>
  </si>
  <si>
    <t>CASH AND CASH EQUIVALENTS AT BEGINNING OF FINANCIAL YEAR</t>
  </si>
  <si>
    <t>CASH AND CASH EQUIVALENTS AT END OF FINANCIAL YEAR</t>
  </si>
  <si>
    <t>(Increase)/Decrease in property development costs</t>
  </si>
  <si>
    <t>(Increase)/Decrease in inventories</t>
  </si>
  <si>
    <t>Decrease/(Increase) in receivable</t>
  </si>
  <si>
    <t>Net Cash Flows From Operating Activities</t>
  </si>
  <si>
    <t>Cash Flows From Operations</t>
  </si>
  <si>
    <t>Net Cash Flows From Investing Activities</t>
  </si>
  <si>
    <t>Net Cash Flows Used In Financing Activities</t>
  </si>
  <si>
    <t>(Placement)/Withdrawal of deposits to licensed financial institutions</t>
  </si>
  <si>
    <t>Proceeds from disposal of investment properties</t>
  </si>
  <si>
    <t>(Reversal of)/additional impairment loss on investment in an associate</t>
  </si>
  <si>
    <t>Profit/(Loss) for the financial period</t>
  </si>
  <si>
    <t>Earnings/(Loss) per share (sen)</t>
  </si>
  <si>
    <t>Dividend paid to non-controlling interest of subsidiary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</si>
</sst>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_(* #,##0.00_);_(* \(#,##0.00\);_(* &quot;-&quot;_);_(@_)"/>
    <numFmt numFmtId="166" formatCode="_(* #,##0.0_);_(* \(#,##0.0\);_(* &quot;-&quot;??_);_(@_)"/>
    <numFmt numFmtId="167" formatCode="_(* #,##0_);_(* \(#,##0\);_(* &quot;-&quot;??_);_(@_)"/>
  </numFmts>
  <fonts count="16" x14ac:knownFonts="1">
    <font>
      <sz val="12"/>
      <name val="Arial"/>
    </font>
    <font>
      <sz val="10"/>
      <name val="Arial"/>
      <family val="2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2"/>
    </font>
    <font>
      <i/>
      <sz val="11"/>
      <color indexed="8"/>
      <name val="Footlight MT Light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9"/>
      <name val="Footlight MT Light"/>
      <family val="1"/>
    </font>
    <font>
      <sz val="12"/>
      <color indexed="8"/>
      <name val="Footlight MT Light"/>
      <family val="1"/>
    </font>
    <font>
      <sz val="11"/>
      <color theme="1"/>
      <name val="Footlight MT Light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 style="thin">
        <color indexed="64"/>
      </top>
      <bottom style="double">
        <color theme="1"/>
      </bottom>
      <diagonal/>
    </border>
    <border>
      <left/>
      <right/>
      <top/>
      <bottom style="medium">
        <color theme="1"/>
      </bottom>
      <diagonal/>
    </border>
  </borders>
  <cellStyleXfs count="2">
    <xf numFmtId="37" fontId="0" fillId="0" borderId="0" applyFill="0" applyBorder="0"/>
    <xf numFmtId="43" fontId="1" fillId="0" borderId="0" applyFont="0" applyFill="0" applyBorder="0" applyAlignment="0" applyProtection="0"/>
  </cellStyleXfs>
  <cellXfs count="98">
    <xf numFmtId="37" fontId="0" fillId="0" borderId="0" xfId="0"/>
    <xf numFmtId="37" fontId="2" fillId="0" borderId="0" xfId="0" applyNumberFormat="1" applyFont="1" applyProtection="1"/>
    <xf numFmtId="37" fontId="3" fillId="0" borderId="0" xfId="0" applyFont="1"/>
    <xf numFmtId="37" fontId="4" fillId="0" borderId="0" xfId="0" applyFont="1"/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quotePrefix="1" applyFont="1" applyAlignment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/>
    <xf numFmtId="3" fontId="3" fillId="0" borderId="0" xfId="0" applyNumberFormat="1" applyFont="1"/>
    <xf numFmtId="37" fontId="5" fillId="0" borderId="0" xfId="0" applyNumberFormat="1" applyFont="1" applyProtection="1"/>
    <xf numFmtId="37" fontId="2" fillId="0" borderId="0" xfId="0" applyNumberFormat="1" applyFont="1" applyAlignment="1" applyProtection="1">
      <alignment horizontal="right"/>
    </xf>
    <xf numFmtId="14" fontId="2" fillId="0" borderId="0" xfId="0" applyNumberFormat="1" applyFont="1" applyAlignment="1" applyProtection="1">
      <alignment horizontal="right"/>
    </xf>
    <xf numFmtId="37" fontId="2" fillId="0" borderId="1" xfId="0" applyNumberFormat="1" applyFont="1" applyBorder="1" applyProtection="1"/>
    <xf numFmtId="37" fontId="2" fillId="0" borderId="2" xfId="0" applyNumberFormat="1" applyFont="1" applyBorder="1" applyProtection="1"/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Alignment="1" applyProtection="1">
      <alignment horizontal="center"/>
    </xf>
    <xf numFmtId="14" fontId="2" fillId="0" borderId="0" xfId="0" applyNumberFormat="1" applyFont="1" applyAlignment="1" applyProtection="1">
      <alignment horizontal="center"/>
    </xf>
    <xf numFmtId="14" fontId="2" fillId="0" borderId="0" xfId="0" applyNumberFormat="1" applyFont="1" applyProtection="1"/>
    <xf numFmtId="14" fontId="2" fillId="0" borderId="0" xfId="0" quotePrefix="1" applyNumberFormat="1" applyFont="1" applyAlignment="1" applyProtection="1">
      <alignment horizontal="center"/>
    </xf>
    <xf numFmtId="37" fontId="2" fillId="0" borderId="0" xfId="0" applyNumberFormat="1" applyFont="1" applyAlignment="1" applyProtection="1">
      <alignment horizontal="left"/>
    </xf>
    <xf numFmtId="37" fontId="2" fillId="0" borderId="0" xfId="0" quotePrefix="1" applyNumberFormat="1" applyFont="1" applyProtection="1"/>
    <xf numFmtId="37" fontId="2" fillId="0" borderId="0" xfId="0" applyFont="1"/>
    <xf numFmtId="37" fontId="2" fillId="0" borderId="0" xfId="0" applyNumberFormat="1" applyFont="1" applyBorder="1" applyAlignment="1" applyProtection="1">
      <alignment horizontal="center"/>
    </xf>
    <xf numFmtId="37" fontId="2" fillId="0" borderId="3" xfId="0" applyNumberFormat="1" applyFont="1" applyBorder="1" applyProtection="1"/>
    <xf numFmtId="37" fontId="3" fillId="0" borderId="0" xfId="0" applyFont="1" applyBorder="1"/>
    <xf numFmtId="41" fontId="3" fillId="0" borderId="0" xfId="0" applyNumberFormat="1" applyFont="1" applyBorder="1"/>
    <xf numFmtId="41" fontId="3" fillId="0" borderId="0" xfId="0" applyNumberFormat="1" applyFont="1"/>
    <xf numFmtId="37" fontId="3" fillId="0" borderId="0" xfId="0" applyFont="1" applyAlignment="1">
      <alignment horizontal="left"/>
    </xf>
    <xf numFmtId="43" fontId="2" fillId="0" borderId="0" xfId="1" applyFont="1" applyBorder="1" applyProtection="1"/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/>
    <xf numFmtId="41" fontId="3" fillId="0" borderId="5" xfId="0" applyNumberFormat="1" applyFont="1" applyBorder="1"/>
    <xf numFmtId="41" fontId="2" fillId="0" borderId="0" xfId="0" applyNumberFormat="1" applyFont="1" applyAlignment="1" applyProtection="1">
      <alignment horizontal="center"/>
    </xf>
    <xf numFmtId="41" fontId="2" fillId="0" borderId="3" xfId="0" applyNumberFormat="1" applyFont="1" applyBorder="1" applyProtection="1"/>
    <xf numFmtId="41" fontId="2" fillId="0" borderId="0" xfId="0" applyNumberFormat="1" applyFont="1" applyProtection="1"/>
    <xf numFmtId="14" fontId="4" fillId="0" borderId="0" xfId="0" quotePrefix="1" applyNumberFormat="1" applyFont="1" applyAlignment="1">
      <alignment horizontal="right"/>
    </xf>
    <xf numFmtId="41" fontId="2" fillId="0" borderId="6" xfId="0" applyNumberFormat="1" applyFont="1" applyBorder="1" applyProtection="1"/>
    <xf numFmtId="41" fontId="2" fillId="0" borderId="7" xfId="0" applyNumberFormat="1" applyFont="1" applyBorder="1" applyProtection="1"/>
    <xf numFmtId="41" fontId="2" fillId="0" borderId="7" xfId="0" applyNumberFormat="1" applyFont="1" applyBorder="1" applyAlignment="1" applyProtection="1">
      <alignment horizontal="right"/>
    </xf>
    <xf numFmtId="41" fontId="2" fillId="0" borderId="8" xfId="0" applyNumberFormat="1" applyFont="1" applyBorder="1" applyProtection="1"/>
    <xf numFmtId="41" fontId="2" fillId="0" borderId="9" xfId="0" applyNumberFormat="1" applyFont="1" applyBorder="1" applyProtection="1"/>
    <xf numFmtId="41" fontId="2" fillId="0" borderId="2" xfId="0" applyNumberFormat="1" applyFont="1" applyBorder="1" applyProtection="1"/>
    <xf numFmtId="41" fontId="2" fillId="0" borderId="1" xfId="0" applyNumberFormat="1" applyFont="1" applyBorder="1" applyProtection="1"/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</xf>
    <xf numFmtId="165" fontId="2" fillId="0" borderId="0" xfId="0" applyNumberFormat="1" applyFont="1" applyProtection="1"/>
    <xf numFmtId="165" fontId="2" fillId="0" borderId="0" xfId="0" applyNumberFormat="1" applyFont="1" applyAlignment="1" applyProtection="1">
      <alignment horizontal="right"/>
    </xf>
    <xf numFmtId="37" fontId="6" fillId="0" borderId="0" xfId="0" applyFont="1"/>
    <xf numFmtId="41" fontId="7" fillId="0" borderId="0" xfId="0" applyNumberFormat="1" applyFont="1"/>
    <xf numFmtId="41" fontId="7" fillId="0" borderId="0" xfId="0" applyNumberFormat="1" applyFont="1" applyBorder="1"/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/>
    <xf numFmtId="41" fontId="8" fillId="0" borderId="0" xfId="0" applyNumberFormat="1" applyFont="1" applyBorder="1"/>
    <xf numFmtId="167" fontId="3" fillId="0" borderId="0" xfId="1" applyNumberFormat="1" applyFont="1"/>
    <xf numFmtId="167" fontId="3" fillId="0" borderId="0" xfId="1" applyNumberFormat="1" applyFont="1" applyAlignment="1">
      <alignment horizontal="right"/>
    </xf>
    <xf numFmtId="167" fontId="3" fillId="0" borderId="4" xfId="1" applyNumberFormat="1" applyFont="1" applyBorder="1"/>
    <xf numFmtId="41" fontId="9" fillId="0" borderId="0" xfId="0" applyNumberFormat="1" applyFont="1"/>
    <xf numFmtId="14" fontId="2" fillId="0" borderId="0" xfId="0" quotePrefix="1" applyNumberFormat="1" applyFont="1" applyAlignment="1" applyProtection="1">
      <alignment horizontal="right"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Protection="1"/>
    <xf numFmtId="41" fontId="2" fillId="0" borderId="12" xfId="0" applyNumberFormat="1" applyFont="1" applyBorder="1" applyProtection="1"/>
    <xf numFmtId="37" fontId="2" fillId="0" borderId="13" xfId="0" applyNumberFormat="1" applyFont="1" applyBorder="1" applyProtection="1"/>
    <xf numFmtId="41" fontId="3" fillId="0" borderId="0" xfId="0" applyNumberFormat="1" applyFont="1" applyBorder="1" applyAlignment="1">
      <alignment horizontal="right"/>
    </xf>
    <xf numFmtId="37" fontId="5" fillId="0" borderId="0" xfId="0" applyNumberFormat="1" applyFont="1" applyBorder="1" applyProtection="1"/>
    <xf numFmtId="14" fontId="2" fillId="0" borderId="0" xfId="0" quotePrefix="1" applyNumberFormat="1" applyFont="1" applyBorder="1" applyAlignment="1" applyProtection="1">
      <alignment horizontal="right"/>
    </xf>
    <xf numFmtId="14" fontId="2" fillId="0" borderId="0" xfId="0" applyNumberFormat="1" applyFont="1" applyBorder="1" applyAlignment="1" applyProtection="1">
      <alignment horizontal="right"/>
    </xf>
    <xf numFmtId="14" fontId="2" fillId="0" borderId="0" xfId="0" applyNumberFormat="1" applyFont="1" applyBorder="1" applyAlignment="1" applyProtection="1">
      <alignment horizontal="center"/>
    </xf>
    <xf numFmtId="14" fontId="2" fillId="0" borderId="0" xfId="0" applyNumberFormat="1" applyFont="1" applyBorder="1" applyProtection="1"/>
    <xf numFmtId="14" fontId="2" fillId="0" borderId="0" xfId="0" quotePrefix="1" applyNumberFormat="1" applyFont="1" applyBorder="1" applyAlignment="1" applyProtection="1">
      <alignment horizontal="center"/>
    </xf>
    <xf numFmtId="37" fontId="0" fillId="0" borderId="0" xfId="0" applyBorder="1"/>
    <xf numFmtId="37" fontId="10" fillId="0" borderId="0" xfId="0" applyNumberFormat="1" applyFont="1" applyBorder="1" applyAlignment="1" applyProtection="1">
      <alignment horizontal="left" wrapText="1"/>
    </xf>
    <xf numFmtId="37" fontId="2" fillId="0" borderId="0" xfId="0" applyFont="1" applyBorder="1"/>
    <xf numFmtId="166" fontId="2" fillId="0" borderId="0" xfId="1" applyNumberFormat="1" applyFont="1" applyAlignment="1" applyProtection="1">
      <alignment horizontal="right"/>
    </xf>
    <xf numFmtId="167" fontId="3" fillId="0" borderId="4" xfId="1" applyNumberFormat="1" applyFont="1" applyBorder="1" applyAlignment="1">
      <alignment horizontal="right"/>
    </xf>
    <xf numFmtId="37" fontId="4" fillId="0" borderId="0" xfId="0" quotePrefix="1" applyFont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Border="1" applyAlignment="1" applyProtection="1">
      <alignment horizontal="right"/>
    </xf>
    <xf numFmtId="164" fontId="2" fillId="0" borderId="0" xfId="0" applyNumberFormat="1" applyFont="1" applyProtection="1"/>
    <xf numFmtId="166" fontId="2" fillId="0" borderId="0" xfId="1" applyNumberFormat="1" applyFont="1" applyProtection="1"/>
    <xf numFmtId="41" fontId="3" fillId="0" borderId="14" xfId="0" applyNumberFormat="1" applyFont="1" applyBorder="1"/>
    <xf numFmtId="41" fontId="3" fillId="0" borderId="6" xfId="0" applyNumberFormat="1" applyFont="1" applyBorder="1"/>
    <xf numFmtId="41" fontId="3" fillId="0" borderId="11" xfId="0" applyNumberFormat="1" applyFont="1" applyBorder="1"/>
    <xf numFmtId="37" fontId="13" fillId="0" borderId="0" xfId="0" applyFont="1"/>
    <xf numFmtId="41" fontId="3" fillId="0" borderId="0" xfId="0" applyNumberFormat="1" applyFont="1" applyFill="1" applyBorder="1"/>
    <xf numFmtId="37" fontId="14" fillId="0" borderId="0" xfId="0" applyNumberFormat="1" applyFont="1" applyAlignment="1" applyProtection="1">
      <alignment horizontal="right"/>
    </xf>
    <xf numFmtId="37" fontId="3" fillId="0" borderId="0" xfId="0" applyFont="1" applyFill="1"/>
    <xf numFmtId="37" fontId="2" fillId="0" borderId="15" xfId="0" applyNumberFormat="1" applyFont="1" applyBorder="1" applyProtection="1"/>
    <xf numFmtId="37" fontId="2" fillId="0" borderId="16" xfId="0" applyNumberFormat="1" applyFont="1" applyBorder="1" applyProtection="1"/>
    <xf numFmtId="37" fontId="2" fillId="0" borderId="17" xfId="0" applyNumberFormat="1" applyFont="1" applyBorder="1" applyProtection="1"/>
    <xf numFmtId="37" fontId="15" fillId="0" borderId="0" xfId="0" applyNumberFormat="1" applyFont="1" applyBorder="1" applyProtection="1"/>
    <xf numFmtId="37" fontId="15" fillId="0" borderId="18" xfId="0" applyNumberFormat="1" applyFont="1" applyBorder="1" applyProtection="1"/>
    <xf numFmtId="41" fontId="3" fillId="0" borderId="3" xfId="0" applyNumberFormat="1" applyFont="1" applyBorder="1" applyAlignment="1">
      <alignment horizontal="left"/>
    </xf>
    <xf numFmtId="41" fontId="3" fillId="0" borderId="0" xfId="0" applyNumberFormat="1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9"/>
  <sheetViews>
    <sheetView showGridLines="0" tabSelected="1" topLeftCell="A41" zoomScaleNormal="100" workbookViewId="0">
      <selection activeCell="H56" sqref="H56"/>
    </sheetView>
  </sheetViews>
  <sheetFormatPr defaultRowHeight="14.25" x14ac:dyDescent="0.2"/>
  <cols>
    <col min="1" max="1" width="4.21875" style="2" customWidth="1"/>
    <col min="2" max="2" width="40.77734375" style="2" customWidth="1"/>
    <col min="3" max="3" width="12.109375" style="2" bestFit="1" customWidth="1"/>
    <col min="4" max="4" width="2.88671875" style="2" customWidth="1"/>
    <col min="5" max="5" width="11.33203125" style="2" bestFit="1" customWidth="1"/>
    <col min="6" max="6" width="3" style="2" customWidth="1"/>
    <col min="7" max="16384" width="8.88671875" style="2"/>
  </cols>
  <sheetData>
    <row r="1" spans="1:6" x14ac:dyDescent="0.2">
      <c r="A1" s="3" t="s">
        <v>14</v>
      </c>
    </row>
    <row r="2" spans="1:6" x14ac:dyDescent="0.2">
      <c r="A2" s="3" t="s">
        <v>15</v>
      </c>
    </row>
    <row r="3" spans="1:6" x14ac:dyDescent="0.2">
      <c r="A3" s="3" t="s">
        <v>94</v>
      </c>
    </row>
    <row r="4" spans="1:6" ht="4.5" customHeight="1" x14ac:dyDescent="0.2">
      <c r="A4" s="3"/>
      <c r="C4" s="4"/>
      <c r="D4" s="4"/>
      <c r="E4" s="4"/>
    </row>
    <row r="5" spans="1:6" x14ac:dyDescent="0.2">
      <c r="A5" s="3"/>
      <c r="C5" s="5" t="s">
        <v>0</v>
      </c>
      <c r="D5" s="5"/>
      <c r="E5" s="5" t="s">
        <v>0</v>
      </c>
    </row>
    <row r="6" spans="1:6" x14ac:dyDescent="0.2">
      <c r="A6" s="3"/>
      <c r="C6" s="5" t="s">
        <v>1</v>
      </c>
      <c r="D6" s="5"/>
      <c r="E6" s="5" t="s">
        <v>2</v>
      </c>
    </row>
    <row r="7" spans="1:6" x14ac:dyDescent="0.2">
      <c r="A7" s="3"/>
      <c r="C7" s="5" t="s">
        <v>3</v>
      </c>
      <c r="D7" s="5"/>
      <c r="E7" s="5" t="s">
        <v>4</v>
      </c>
    </row>
    <row r="8" spans="1:6" x14ac:dyDescent="0.2">
      <c r="A8" s="3"/>
      <c r="C8" s="5" t="s">
        <v>5</v>
      </c>
      <c r="D8" s="5"/>
      <c r="E8" s="5" t="s">
        <v>40</v>
      </c>
    </row>
    <row r="9" spans="1:6" x14ac:dyDescent="0.2">
      <c r="A9" s="3"/>
      <c r="C9" s="37" t="s">
        <v>173</v>
      </c>
      <c r="D9" s="6"/>
      <c r="E9" s="37" t="s">
        <v>153</v>
      </c>
    </row>
    <row r="10" spans="1:6" x14ac:dyDescent="0.2">
      <c r="A10" s="3"/>
      <c r="C10" s="5" t="s">
        <v>6</v>
      </c>
      <c r="D10" s="6"/>
      <c r="E10" s="5" t="s">
        <v>7</v>
      </c>
    </row>
    <row r="11" spans="1:6" x14ac:dyDescent="0.2">
      <c r="A11" s="3"/>
      <c r="C11" s="5"/>
      <c r="D11" s="6"/>
      <c r="E11" s="5"/>
    </row>
    <row r="12" spans="1:6" x14ac:dyDescent="0.2">
      <c r="C12" s="5" t="s">
        <v>8</v>
      </c>
      <c r="D12" s="5"/>
      <c r="E12" s="5" t="s">
        <v>8</v>
      </c>
    </row>
    <row r="13" spans="1:6" ht="6" customHeight="1" x14ac:dyDescent="0.2">
      <c r="C13" s="7"/>
      <c r="D13" s="7"/>
      <c r="E13" s="7"/>
    </row>
    <row r="14" spans="1:6" ht="14.1" customHeight="1" x14ac:dyDescent="0.2">
      <c r="B14" s="3" t="s">
        <v>49</v>
      </c>
      <c r="C14" s="7"/>
      <c r="D14" s="7"/>
      <c r="E14" s="7"/>
    </row>
    <row r="15" spans="1:6" x14ac:dyDescent="0.2">
      <c r="B15" s="2" t="s">
        <v>9</v>
      </c>
      <c r="C15" s="36">
        <v>3228</v>
      </c>
      <c r="D15" s="36"/>
      <c r="E15" s="36">
        <v>2992</v>
      </c>
      <c r="F15" s="8"/>
    </row>
    <row r="16" spans="1:6" x14ac:dyDescent="0.2">
      <c r="B16" s="2" t="s">
        <v>136</v>
      </c>
      <c r="C16" s="36">
        <v>93256</v>
      </c>
      <c r="D16" s="36"/>
      <c r="E16" s="36">
        <v>131277</v>
      </c>
      <c r="F16" s="8"/>
    </row>
    <row r="17" spans="2:6" x14ac:dyDescent="0.2">
      <c r="B17" s="2" t="s">
        <v>133</v>
      </c>
      <c r="C17" s="36">
        <v>251337</v>
      </c>
      <c r="D17" s="36"/>
      <c r="E17" s="36">
        <v>240848</v>
      </c>
      <c r="F17" s="8"/>
    </row>
    <row r="18" spans="2:6" x14ac:dyDescent="0.2">
      <c r="B18" s="2" t="s">
        <v>51</v>
      </c>
      <c r="C18" s="36">
        <v>110577</v>
      </c>
      <c r="D18" s="36"/>
      <c r="E18" s="36">
        <v>112936</v>
      </c>
      <c r="F18" s="8"/>
    </row>
    <row r="19" spans="2:6" hidden="1" x14ac:dyDescent="0.2">
      <c r="B19" s="2" t="s">
        <v>63</v>
      </c>
      <c r="C19" s="36"/>
      <c r="D19" s="36"/>
      <c r="E19" s="36">
        <v>0</v>
      </c>
      <c r="F19" s="8"/>
    </row>
    <row r="20" spans="2:6" x14ac:dyDescent="0.2">
      <c r="B20" s="2" t="s">
        <v>41</v>
      </c>
      <c r="C20" s="36">
        <v>61775</v>
      </c>
      <c r="D20" s="36"/>
      <c r="E20" s="36">
        <v>54882</v>
      </c>
      <c r="F20" s="8"/>
    </row>
    <row r="21" spans="2:6" x14ac:dyDescent="0.2">
      <c r="B21" s="2" t="s">
        <v>24</v>
      </c>
      <c r="C21" s="36">
        <v>595</v>
      </c>
      <c r="D21" s="36"/>
      <c r="E21" s="36">
        <v>595</v>
      </c>
      <c r="F21" s="8"/>
    </row>
    <row r="22" spans="2:6" x14ac:dyDescent="0.2">
      <c r="B22" s="2" t="s">
        <v>38</v>
      </c>
      <c r="C22" s="36">
        <v>3551</v>
      </c>
      <c r="D22" s="36"/>
      <c r="E22" s="36">
        <v>3672</v>
      </c>
      <c r="F22" s="8"/>
    </row>
    <row r="23" spans="2:6" x14ac:dyDescent="0.2">
      <c r="B23" s="2" t="s">
        <v>11</v>
      </c>
      <c r="C23" s="36">
        <v>33257</v>
      </c>
      <c r="D23" s="36"/>
      <c r="E23" s="36">
        <v>33257</v>
      </c>
      <c r="F23" s="8"/>
    </row>
    <row r="24" spans="2:6" x14ac:dyDescent="0.2">
      <c r="B24" s="2" t="s">
        <v>115</v>
      </c>
      <c r="C24" s="35">
        <v>633</v>
      </c>
      <c r="D24" s="36"/>
      <c r="E24" s="35">
        <v>633</v>
      </c>
      <c r="F24" s="8"/>
    </row>
    <row r="25" spans="2:6" ht="14.1" customHeight="1" x14ac:dyDescent="0.2">
      <c r="C25" s="36">
        <f>SUM(C15:C24)</f>
        <v>558209</v>
      </c>
      <c r="D25" s="36"/>
      <c r="E25" s="36">
        <f>SUM(E15:E24)</f>
        <v>581092</v>
      </c>
      <c r="F25" s="8"/>
    </row>
    <row r="26" spans="2:6" ht="8.1" customHeight="1" x14ac:dyDescent="0.2">
      <c r="C26" s="36"/>
      <c r="D26" s="36"/>
      <c r="E26" s="36"/>
      <c r="F26" s="8"/>
    </row>
    <row r="27" spans="2:6" x14ac:dyDescent="0.2">
      <c r="B27" s="3" t="s">
        <v>67</v>
      </c>
      <c r="C27" s="35"/>
      <c r="D27" s="36"/>
      <c r="E27" s="35"/>
      <c r="F27" s="8"/>
    </row>
    <row r="28" spans="2:6" x14ac:dyDescent="0.2">
      <c r="B28" s="2" t="s">
        <v>142</v>
      </c>
      <c r="C28" s="38">
        <v>88662</v>
      </c>
      <c r="D28" s="36"/>
      <c r="E28" s="38">
        <v>69496</v>
      </c>
      <c r="F28" s="8"/>
    </row>
    <row r="29" spans="2:6" x14ac:dyDescent="0.2">
      <c r="B29" s="2" t="s">
        <v>143</v>
      </c>
      <c r="C29" s="39">
        <v>13235</v>
      </c>
      <c r="D29" s="36"/>
      <c r="E29" s="39">
        <v>12581</v>
      </c>
      <c r="F29" s="8"/>
    </row>
    <row r="30" spans="2:6" x14ac:dyDescent="0.2">
      <c r="B30" s="2" t="s">
        <v>144</v>
      </c>
      <c r="C30" s="39">
        <v>39339</v>
      </c>
      <c r="D30" s="36"/>
      <c r="E30" s="39">
        <v>70422</v>
      </c>
      <c r="F30" s="8"/>
    </row>
    <row r="31" spans="2:6" x14ac:dyDescent="0.2">
      <c r="B31" s="2" t="s">
        <v>145</v>
      </c>
      <c r="C31" s="39">
        <v>6504</v>
      </c>
      <c r="D31" s="36"/>
      <c r="E31" s="39">
        <v>4182</v>
      </c>
      <c r="F31" s="8"/>
    </row>
    <row r="32" spans="2:6" x14ac:dyDescent="0.2">
      <c r="B32" s="2" t="s">
        <v>146</v>
      </c>
      <c r="C32" s="39">
        <v>2148</v>
      </c>
      <c r="D32" s="36"/>
      <c r="E32" s="40">
        <v>2588</v>
      </c>
      <c r="F32" s="8"/>
    </row>
    <row r="33" spans="2:6" hidden="1" x14ac:dyDescent="0.2">
      <c r="B33" s="2" t="s">
        <v>46</v>
      </c>
      <c r="C33" s="39">
        <v>0</v>
      </c>
      <c r="D33" s="36"/>
      <c r="E33" s="40">
        <v>0</v>
      </c>
      <c r="F33" s="8"/>
    </row>
    <row r="34" spans="2:6" x14ac:dyDescent="0.2">
      <c r="B34" s="2" t="s">
        <v>84</v>
      </c>
      <c r="C34" s="40">
        <v>40319</v>
      </c>
      <c r="D34" s="36"/>
      <c r="E34" s="40">
        <v>14450</v>
      </c>
      <c r="F34" s="8"/>
    </row>
    <row r="35" spans="2:6" x14ac:dyDescent="0.2">
      <c r="B35" s="2" t="s">
        <v>42</v>
      </c>
      <c r="C35" s="41">
        <v>13835</v>
      </c>
      <c r="D35" s="36"/>
      <c r="E35" s="41">
        <v>17285</v>
      </c>
      <c r="F35" s="8"/>
    </row>
    <row r="36" spans="2:6" x14ac:dyDescent="0.2">
      <c r="C36" s="42">
        <f>SUM(C28:C35)</f>
        <v>204042</v>
      </c>
      <c r="D36" s="36"/>
      <c r="E36" s="42">
        <f>SUM(E28:E35)</f>
        <v>191004</v>
      </c>
      <c r="F36" s="8"/>
    </row>
    <row r="37" spans="2:6" ht="6" customHeight="1" x14ac:dyDescent="0.2">
      <c r="C37" s="39"/>
      <c r="D37" s="36"/>
      <c r="E37" s="39"/>
      <c r="F37" s="8"/>
    </row>
    <row r="38" spans="2:6" x14ac:dyDescent="0.2">
      <c r="B38" s="3" t="s">
        <v>50</v>
      </c>
      <c r="C38" s="39"/>
      <c r="D38" s="36"/>
      <c r="E38" s="39"/>
      <c r="F38" s="8"/>
    </row>
    <row r="39" spans="2:6" x14ac:dyDescent="0.2">
      <c r="B39" s="2" t="s">
        <v>147</v>
      </c>
      <c r="C39" s="39">
        <v>17648</v>
      </c>
      <c r="D39" s="36"/>
      <c r="E39" s="39">
        <v>11402</v>
      </c>
      <c r="F39" s="8"/>
    </row>
    <row r="40" spans="2:6" x14ac:dyDescent="0.2">
      <c r="B40" s="2" t="s">
        <v>148</v>
      </c>
      <c r="C40" s="39">
        <v>12768</v>
      </c>
      <c r="D40" s="36"/>
      <c r="E40" s="39">
        <v>15904</v>
      </c>
      <c r="F40" s="8"/>
    </row>
    <row r="41" spans="2:6" x14ac:dyDescent="0.2">
      <c r="B41" s="2" t="s">
        <v>149</v>
      </c>
      <c r="C41" s="39">
        <v>254</v>
      </c>
      <c r="D41" s="36"/>
      <c r="E41" s="39">
        <v>170</v>
      </c>
      <c r="F41" s="8"/>
    </row>
    <row r="42" spans="2:6" x14ac:dyDescent="0.2">
      <c r="B42" s="2" t="s">
        <v>70</v>
      </c>
      <c r="C42" s="39">
        <v>588</v>
      </c>
      <c r="D42" s="36"/>
      <c r="E42" s="39">
        <v>396</v>
      </c>
      <c r="F42" s="8"/>
    </row>
    <row r="43" spans="2:6" x14ac:dyDescent="0.2">
      <c r="B43" s="2" t="s">
        <v>71</v>
      </c>
      <c r="C43" s="39">
        <v>10973</v>
      </c>
      <c r="D43" s="36"/>
      <c r="E43" s="39">
        <v>10542</v>
      </c>
      <c r="F43" s="8"/>
    </row>
    <row r="44" spans="2:6" x14ac:dyDescent="0.2">
      <c r="B44" s="2" t="s">
        <v>150</v>
      </c>
      <c r="C44" s="41">
        <v>2481</v>
      </c>
      <c r="D44" s="36"/>
      <c r="E44" s="41">
        <v>2972</v>
      </c>
      <c r="F44" s="8"/>
    </row>
    <row r="45" spans="2:6" ht="14.25" customHeight="1" x14ac:dyDescent="0.2">
      <c r="C45" s="63">
        <f>SUM(C39:C44)</f>
        <v>44712</v>
      </c>
      <c r="D45" s="36"/>
      <c r="E45" s="63">
        <f>SUM(E39:E44)</f>
        <v>41386</v>
      </c>
      <c r="F45" s="8"/>
    </row>
    <row r="46" spans="2:6" ht="16.5" customHeight="1" x14ac:dyDescent="0.2">
      <c r="B46" s="3" t="s">
        <v>68</v>
      </c>
      <c r="C46" s="43">
        <f>+C36-C45</f>
        <v>159330</v>
      </c>
      <c r="D46" s="36"/>
      <c r="E46" s="43">
        <f>+E36-E45</f>
        <v>149618</v>
      </c>
      <c r="F46" s="8"/>
    </row>
    <row r="47" spans="2:6" ht="18.75" customHeight="1" thickBot="1" x14ac:dyDescent="0.25">
      <c r="C47" s="44">
        <f>+C25+C46</f>
        <v>717539</v>
      </c>
      <c r="D47" s="36"/>
      <c r="E47" s="44">
        <f>+E25+E46</f>
        <v>730710</v>
      </c>
      <c r="F47" s="8"/>
    </row>
    <row r="48" spans="2:6" ht="3.75" customHeight="1" thickTop="1" x14ac:dyDescent="0.2">
      <c r="C48" s="36"/>
      <c r="D48" s="36"/>
      <c r="E48" s="36"/>
      <c r="F48" s="8"/>
    </row>
    <row r="49" spans="2:6" x14ac:dyDescent="0.2">
      <c r="B49" s="3" t="s">
        <v>64</v>
      </c>
      <c r="C49" s="36"/>
      <c r="D49" s="36"/>
      <c r="E49" s="36"/>
      <c r="F49" s="8"/>
    </row>
    <row r="50" spans="2:6" x14ac:dyDescent="0.2">
      <c r="B50" s="2" t="s">
        <v>12</v>
      </c>
      <c r="C50" s="45">
        <v>172736</v>
      </c>
      <c r="D50" s="28"/>
      <c r="E50" s="45">
        <v>172736</v>
      </c>
      <c r="F50" s="8"/>
    </row>
    <row r="51" spans="2:6" hidden="1" x14ac:dyDescent="0.2">
      <c r="B51" s="2" t="s">
        <v>87</v>
      </c>
      <c r="C51" s="45"/>
      <c r="D51" s="28"/>
      <c r="E51" s="45">
        <v>0</v>
      </c>
      <c r="F51" s="8"/>
    </row>
    <row r="52" spans="2:6" x14ac:dyDescent="0.2">
      <c r="B52" s="2" t="s">
        <v>13</v>
      </c>
      <c r="C52" s="65">
        <v>307402</v>
      </c>
      <c r="D52" s="27"/>
      <c r="E52" s="65">
        <v>294480</v>
      </c>
      <c r="F52" s="8"/>
    </row>
    <row r="53" spans="2:6" x14ac:dyDescent="0.2">
      <c r="B53" s="2" t="s">
        <v>74</v>
      </c>
      <c r="C53" s="46">
        <v>-5461</v>
      </c>
      <c r="D53" s="28"/>
      <c r="E53" s="46">
        <v>-4460</v>
      </c>
      <c r="F53" s="8"/>
    </row>
    <row r="54" spans="2:6" ht="16.5" customHeight="1" x14ac:dyDescent="0.2">
      <c r="B54" s="3" t="s">
        <v>65</v>
      </c>
      <c r="C54" s="47">
        <f>SUM(C50:C53)</f>
        <v>474677</v>
      </c>
      <c r="D54" s="36"/>
      <c r="E54" s="47">
        <f>SUM(E50:E53)</f>
        <v>462756</v>
      </c>
      <c r="F54" s="8"/>
    </row>
    <row r="55" spans="2:6" x14ac:dyDescent="0.2">
      <c r="B55" s="2" t="s">
        <v>138</v>
      </c>
      <c r="C55" s="35">
        <v>129858</v>
      </c>
      <c r="D55" s="36"/>
      <c r="E55" s="35">
        <v>142767</v>
      </c>
      <c r="F55" s="8"/>
    </row>
    <row r="56" spans="2:6" x14ac:dyDescent="0.2">
      <c r="B56" s="3" t="s">
        <v>66</v>
      </c>
      <c r="C56" s="62">
        <f>SUM(C54:C55)</f>
        <v>604535</v>
      </c>
      <c r="D56" s="36"/>
      <c r="E56" s="62">
        <f>SUM(E54:E55)</f>
        <v>605523</v>
      </c>
      <c r="F56" s="8"/>
    </row>
    <row r="57" spans="2:6" ht="6" customHeight="1" x14ac:dyDescent="0.2">
      <c r="C57" s="36"/>
      <c r="D57" s="36"/>
      <c r="E57" s="36"/>
      <c r="F57" s="8"/>
    </row>
    <row r="58" spans="2:6" x14ac:dyDescent="0.2">
      <c r="B58" s="3" t="s">
        <v>69</v>
      </c>
      <c r="C58" s="35"/>
      <c r="D58" s="36"/>
      <c r="E58" s="35"/>
      <c r="F58" s="8"/>
    </row>
    <row r="59" spans="2:6" x14ac:dyDescent="0.2">
      <c r="B59" s="2" t="s">
        <v>70</v>
      </c>
      <c r="C59" s="38">
        <v>1114</v>
      </c>
      <c r="D59" s="36"/>
      <c r="E59" s="38">
        <v>676</v>
      </c>
      <c r="F59" s="8"/>
    </row>
    <row r="60" spans="2:6" x14ac:dyDescent="0.2">
      <c r="B60" s="2" t="s">
        <v>71</v>
      </c>
      <c r="C60" s="38">
        <v>99207</v>
      </c>
      <c r="D60" s="36"/>
      <c r="E60" s="38">
        <v>110523</v>
      </c>
      <c r="F60" s="8"/>
    </row>
    <row r="61" spans="2:6" x14ac:dyDescent="0.2">
      <c r="B61" s="2" t="s">
        <v>47</v>
      </c>
      <c r="C61" s="38">
        <v>12683</v>
      </c>
      <c r="D61" s="36"/>
      <c r="E61" s="38">
        <v>13988</v>
      </c>
      <c r="F61" s="8"/>
    </row>
    <row r="62" spans="2:6" ht="14.25" customHeight="1" x14ac:dyDescent="0.2">
      <c r="C62" s="63">
        <f>SUM(C59:C61)</f>
        <v>113004</v>
      </c>
      <c r="D62" s="36"/>
      <c r="E62" s="63">
        <f>SUM(E59:E61)</f>
        <v>125187</v>
      </c>
      <c r="F62" s="8"/>
    </row>
    <row r="63" spans="2:6" ht="18.75" customHeight="1" thickBot="1" x14ac:dyDescent="0.25">
      <c r="C63" s="44">
        <f>C56+C62</f>
        <v>717539</v>
      </c>
      <c r="D63" s="36"/>
      <c r="E63" s="44">
        <f>E56+E62</f>
        <v>730710</v>
      </c>
      <c r="F63" s="8"/>
    </row>
    <row r="64" spans="2:6" ht="6" customHeight="1" thickTop="1" x14ac:dyDescent="0.2">
      <c r="C64" s="36"/>
      <c r="D64" s="36"/>
      <c r="E64" s="36"/>
      <c r="F64" s="8"/>
    </row>
    <row r="65" spans="1:6" x14ac:dyDescent="0.2">
      <c r="B65" s="2" t="s">
        <v>108</v>
      </c>
      <c r="C65" s="36"/>
      <c r="D65" s="36"/>
      <c r="E65" s="36"/>
      <c r="F65" s="8"/>
    </row>
    <row r="66" spans="1:6" x14ac:dyDescent="0.2">
      <c r="B66" s="61" t="s">
        <v>109</v>
      </c>
      <c r="C66" s="48">
        <f>+SUM(C54)/(C50-4549)</f>
        <v>2.8223168259140126</v>
      </c>
      <c r="D66" s="36"/>
      <c r="E66" s="49">
        <f>+SUM(E54)/(E50-3673)</f>
        <v>2.737180814252675</v>
      </c>
      <c r="F66" s="8"/>
    </row>
    <row r="67" spans="1:6" ht="6.75" customHeight="1" x14ac:dyDescent="0.2">
      <c r="B67" s="61"/>
      <c r="C67" s="48"/>
      <c r="D67" s="36"/>
      <c r="E67" s="49"/>
      <c r="F67" s="8"/>
    </row>
    <row r="68" spans="1:6" x14ac:dyDescent="0.2">
      <c r="A68" s="2" t="s">
        <v>95</v>
      </c>
      <c r="F68" s="8"/>
    </row>
    <row r="69" spans="1:6" x14ac:dyDescent="0.2">
      <c r="A69" s="2" t="s">
        <v>160</v>
      </c>
      <c r="C69" s="9"/>
      <c r="D69" s="9"/>
      <c r="E69" s="9"/>
      <c r="F69" s="8"/>
    </row>
    <row r="70" spans="1:6" x14ac:dyDescent="0.2">
      <c r="C70" s="9"/>
      <c r="D70" s="9"/>
      <c r="E70" s="9"/>
      <c r="F70" s="8"/>
    </row>
    <row r="71" spans="1:6" x14ac:dyDescent="0.2">
      <c r="C71" s="9"/>
      <c r="D71" s="9"/>
      <c r="E71" s="9"/>
      <c r="F71" s="8"/>
    </row>
    <row r="72" spans="1:6" x14ac:dyDescent="0.2">
      <c r="C72" s="9"/>
      <c r="D72" s="9"/>
      <c r="E72" s="9"/>
      <c r="F72" s="8"/>
    </row>
    <row r="73" spans="1:6" x14ac:dyDescent="0.2">
      <c r="C73" s="9"/>
      <c r="D73" s="9"/>
      <c r="E73" s="9"/>
      <c r="F73" s="8"/>
    </row>
    <row r="74" spans="1:6" x14ac:dyDescent="0.2">
      <c r="C74" s="9"/>
      <c r="D74" s="9"/>
      <c r="E74" s="9"/>
      <c r="F74" s="8"/>
    </row>
    <row r="75" spans="1:6" x14ac:dyDescent="0.2">
      <c r="C75" s="9"/>
      <c r="D75" s="9"/>
      <c r="E75" s="9"/>
      <c r="F75" s="8"/>
    </row>
    <row r="76" spans="1:6" x14ac:dyDescent="0.2">
      <c r="C76" s="9"/>
      <c r="D76" s="9"/>
      <c r="E76" s="9"/>
      <c r="F76" s="8"/>
    </row>
    <row r="77" spans="1:6" x14ac:dyDescent="0.2">
      <c r="C77" s="9"/>
      <c r="D77" s="9"/>
      <c r="E77" s="9"/>
      <c r="F77" s="8"/>
    </row>
    <row r="78" spans="1:6" x14ac:dyDescent="0.2">
      <c r="C78" s="9"/>
      <c r="D78" s="9"/>
      <c r="E78" s="9"/>
      <c r="F78" s="8"/>
    </row>
    <row r="79" spans="1:6" x14ac:dyDescent="0.2">
      <c r="C79" s="9"/>
      <c r="D79" s="9"/>
      <c r="E79" s="9"/>
      <c r="F79" s="8"/>
    </row>
    <row r="80" spans="1:6" x14ac:dyDescent="0.2">
      <c r="C80" s="9"/>
      <c r="D80" s="9"/>
      <c r="E80" s="9"/>
      <c r="F80" s="8"/>
    </row>
    <row r="81" spans="3:6" x14ac:dyDescent="0.2">
      <c r="C81" s="9"/>
      <c r="D81" s="9"/>
      <c r="E81" s="9"/>
      <c r="F81" s="8"/>
    </row>
    <row r="82" spans="3:6" x14ac:dyDescent="0.2">
      <c r="C82" s="9"/>
      <c r="D82" s="9"/>
      <c r="E82" s="9"/>
      <c r="F82" s="8"/>
    </row>
    <row r="83" spans="3:6" x14ac:dyDescent="0.2">
      <c r="C83" s="9"/>
      <c r="D83" s="9"/>
      <c r="E83" s="9"/>
      <c r="F83" s="8"/>
    </row>
    <row r="84" spans="3:6" x14ac:dyDescent="0.2">
      <c r="C84" s="9"/>
      <c r="D84" s="9"/>
      <c r="E84" s="9"/>
      <c r="F84" s="8"/>
    </row>
    <row r="85" spans="3:6" x14ac:dyDescent="0.2">
      <c r="C85" s="9"/>
      <c r="D85" s="9"/>
      <c r="E85" s="9"/>
      <c r="F85" s="8"/>
    </row>
    <row r="86" spans="3:6" x14ac:dyDescent="0.2">
      <c r="C86" s="9"/>
      <c r="D86" s="9"/>
      <c r="E86" s="9"/>
      <c r="F86" s="8"/>
    </row>
    <row r="87" spans="3:6" x14ac:dyDescent="0.2">
      <c r="C87" s="9"/>
      <c r="D87" s="9"/>
      <c r="E87" s="9"/>
      <c r="F87" s="8"/>
    </row>
    <row r="88" spans="3:6" x14ac:dyDescent="0.2">
      <c r="C88" s="9"/>
      <c r="D88" s="9"/>
      <c r="E88" s="9"/>
      <c r="F88" s="8"/>
    </row>
    <row r="89" spans="3:6" x14ac:dyDescent="0.2">
      <c r="C89" s="9"/>
      <c r="D89" s="9"/>
      <c r="E89" s="9"/>
      <c r="F89" s="8"/>
    </row>
    <row r="90" spans="3:6" x14ac:dyDescent="0.2">
      <c r="C90" s="9"/>
      <c r="D90" s="9"/>
      <c r="E90" s="9"/>
      <c r="F90" s="8"/>
    </row>
    <row r="91" spans="3:6" x14ac:dyDescent="0.2">
      <c r="C91" s="9"/>
      <c r="D91" s="9"/>
      <c r="E91" s="9"/>
      <c r="F91" s="8"/>
    </row>
    <row r="92" spans="3:6" x14ac:dyDescent="0.2">
      <c r="C92" s="9"/>
      <c r="D92" s="9"/>
      <c r="E92" s="9"/>
      <c r="F92" s="8"/>
    </row>
    <row r="93" spans="3:6" x14ac:dyDescent="0.2">
      <c r="C93" s="9"/>
      <c r="D93" s="9"/>
      <c r="E93" s="9"/>
      <c r="F93" s="8"/>
    </row>
    <row r="94" spans="3:6" x14ac:dyDescent="0.2">
      <c r="C94" s="9"/>
      <c r="D94" s="9"/>
      <c r="E94" s="9"/>
      <c r="F94" s="8"/>
    </row>
    <row r="95" spans="3:6" x14ac:dyDescent="0.2">
      <c r="C95" s="9"/>
      <c r="D95" s="9"/>
      <c r="E95" s="9"/>
      <c r="F95" s="8"/>
    </row>
    <row r="96" spans="3:6" x14ac:dyDescent="0.2">
      <c r="C96" s="9"/>
      <c r="D96" s="9"/>
      <c r="E96" s="9"/>
      <c r="F96" s="8"/>
    </row>
    <row r="97" spans="3:6" x14ac:dyDescent="0.2">
      <c r="C97" s="9"/>
      <c r="D97" s="9"/>
      <c r="E97" s="9"/>
      <c r="F97" s="8"/>
    </row>
    <row r="98" spans="3:6" x14ac:dyDescent="0.2">
      <c r="C98" s="9"/>
      <c r="D98" s="9"/>
      <c r="E98" s="9"/>
      <c r="F98" s="8"/>
    </row>
    <row r="99" spans="3:6" x14ac:dyDescent="0.2">
      <c r="C99" s="9"/>
      <c r="D99" s="9"/>
      <c r="E99" s="9"/>
      <c r="F99" s="8"/>
    </row>
    <row r="100" spans="3:6" x14ac:dyDescent="0.2">
      <c r="C100" s="9"/>
      <c r="D100" s="9"/>
      <c r="E100" s="9"/>
      <c r="F100" s="8"/>
    </row>
    <row r="101" spans="3:6" x14ac:dyDescent="0.2">
      <c r="C101" s="9"/>
      <c r="D101" s="9"/>
      <c r="E101" s="9"/>
      <c r="F101" s="8"/>
    </row>
    <row r="102" spans="3:6" x14ac:dyDescent="0.2">
      <c r="C102" s="9"/>
      <c r="D102" s="9"/>
      <c r="E102" s="9"/>
      <c r="F102" s="8"/>
    </row>
    <row r="103" spans="3:6" x14ac:dyDescent="0.2">
      <c r="C103" s="9"/>
      <c r="D103" s="9"/>
      <c r="E103" s="9"/>
      <c r="F103" s="8"/>
    </row>
    <row r="104" spans="3:6" x14ac:dyDescent="0.2">
      <c r="C104" s="9"/>
      <c r="D104" s="9"/>
      <c r="E104" s="9"/>
      <c r="F104" s="8"/>
    </row>
    <row r="105" spans="3:6" x14ac:dyDescent="0.2">
      <c r="C105" s="9"/>
      <c r="D105" s="9"/>
      <c r="E105" s="9"/>
      <c r="F105" s="8"/>
    </row>
    <row r="106" spans="3:6" x14ac:dyDescent="0.2">
      <c r="C106" s="9"/>
      <c r="D106" s="9"/>
      <c r="E106" s="9"/>
      <c r="F106" s="8"/>
    </row>
    <row r="107" spans="3:6" x14ac:dyDescent="0.2">
      <c r="C107" s="9"/>
      <c r="D107" s="9"/>
      <c r="E107" s="9"/>
      <c r="F107" s="8"/>
    </row>
    <row r="108" spans="3:6" x14ac:dyDescent="0.2">
      <c r="C108" s="9"/>
      <c r="D108" s="9"/>
      <c r="E108" s="9"/>
      <c r="F108" s="8"/>
    </row>
    <row r="109" spans="3:6" x14ac:dyDescent="0.2">
      <c r="C109" s="9"/>
      <c r="D109" s="9"/>
      <c r="E109" s="9"/>
      <c r="F109" s="8"/>
    </row>
    <row r="110" spans="3:6" x14ac:dyDescent="0.2">
      <c r="C110" s="9"/>
      <c r="D110" s="9"/>
      <c r="E110" s="9"/>
      <c r="F110" s="8"/>
    </row>
    <row r="111" spans="3:6" x14ac:dyDescent="0.2">
      <c r="C111" s="9"/>
      <c r="D111" s="9"/>
      <c r="E111" s="9"/>
      <c r="F111" s="8"/>
    </row>
    <row r="112" spans="3:6" x14ac:dyDescent="0.2">
      <c r="C112" s="9"/>
      <c r="D112" s="9"/>
      <c r="E112" s="9"/>
      <c r="F112" s="8"/>
    </row>
    <row r="113" spans="3:6" x14ac:dyDescent="0.2">
      <c r="C113" s="9"/>
      <c r="D113" s="9"/>
      <c r="E113" s="9"/>
      <c r="F113" s="8"/>
    </row>
    <row r="114" spans="3:6" x14ac:dyDescent="0.2">
      <c r="C114" s="9"/>
      <c r="D114" s="9"/>
      <c r="E114" s="9"/>
      <c r="F114" s="8"/>
    </row>
    <row r="115" spans="3:6" x14ac:dyDescent="0.2">
      <c r="C115" s="9"/>
      <c r="D115" s="9"/>
      <c r="E115" s="9"/>
      <c r="F115" s="8"/>
    </row>
    <row r="116" spans="3:6" x14ac:dyDescent="0.2">
      <c r="C116" s="9"/>
      <c r="D116" s="9"/>
      <c r="E116" s="9"/>
      <c r="F116" s="8"/>
    </row>
    <row r="117" spans="3:6" x14ac:dyDescent="0.2">
      <c r="C117" s="9"/>
      <c r="D117" s="9"/>
      <c r="E117" s="9"/>
      <c r="F117" s="8"/>
    </row>
    <row r="118" spans="3:6" x14ac:dyDescent="0.2">
      <c r="C118" s="9"/>
      <c r="D118" s="9"/>
      <c r="E118" s="9"/>
      <c r="F118" s="8"/>
    </row>
    <row r="119" spans="3:6" x14ac:dyDescent="0.2">
      <c r="C119" s="9"/>
      <c r="D119" s="9"/>
      <c r="E119" s="9"/>
      <c r="F119" s="8"/>
    </row>
    <row r="120" spans="3:6" x14ac:dyDescent="0.2">
      <c r="C120" s="9"/>
      <c r="D120" s="9"/>
      <c r="E120" s="9"/>
      <c r="F120" s="8"/>
    </row>
    <row r="121" spans="3:6" x14ac:dyDescent="0.2">
      <c r="C121" s="9"/>
      <c r="D121" s="9"/>
      <c r="E121" s="9"/>
      <c r="F121" s="8"/>
    </row>
    <row r="122" spans="3:6" x14ac:dyDescent="0.2">
      <c r="C122" s="9"/>
      <c r="D122" s="9"/>
      <c r="E122" s="9"/>
      <c r="F122" s="8"/>
    </row>
    <row r="123" spans="3:6" x14ac:dyDescent="0.2">
      <c r="C123" s="9"/>
      <c r="D123" s="9"/>
      <c r="E123" s="9"/>
      <c r="F123" s="8"/>
    </row>
    <row r="124" spans="3:6" x14ac:dyDescent="0.2">
      <c r="C124" s="9"/>
      <c r="D124" s="9"/>
      <c r="E124" s="9"/>
      <c r="F124" s="8"/>
    </row>
    <row r="125" spans="3:6" x14ac:dyDescent="0.2">
      <c r="C125" s="9"/>
      <c r="D125" s="9"/>
      <c r="E125" s="9"/>
      <c r="F125" s="8"/>
    </row>
    <row r="126" spans="3:6" x14ac:dyDescent="0.2">
      <c r="C126" s="9"/>
      <c r="D126" s="9"/>
      <c r="E126" s="9"/>
      <c r="F126" s="8"/>
    </row>
    <row r="127" spans="3:6" x14ac:dyDescent="0.2">
      <c r="C127" s="9"/>
      <c r="D127" s="9"/>
      <c r="E127" s="9"/>
      <c r="F127" s="8"/>
    </row>
    <row r="128" spans="3:6" x14ac:dyDescent="0.2">
      <c r="C128" s="9"/>
      <c r="D128" s="9"/>
      <c r="E128" s="9"/>
      <c r="F128" s="8"/>
    </row>
    <row r="129" spans="3:6" x14ac:dyDescent="0.2">
      <c r="C129" s="9"/>
      <c r="D129" s="9"/>
      <c r="E129" s="9"/>
      <c r="F129" s="8"/>
    </row>
    <row r="130" spans="3:6" x14ac:dyDescent="0.2">
      <c r="C130" s="9"/>
      <c r="D130" s="9"/>
      <c r="E130" s="9"/>
      <c r="F130" s="8"/>
    </row>
    <row r="131" spans="3:6" x14ac:dyDescent="0.2">
      <c r="C131" s="9"/>
      <c r="D131" s="9"/>
      <c r="E131" s="9"/>
      <c r="F131" s="8"/>
    </row>
    <row r="132" spans="3:6" x14ac:dyDescent="0.2">
      <c r="C132" s="9"/>
      <c r="D132" s="9"/>
      <c r="E132" s="9"/>
      <c r="F132" s="8"/>
    </row>
    <row r="133" spans="3:6" x14ac:dyDescent="0.2">
      <c r="C133" s="9"/>
      <c r="D133" s="9"/>
      <c r="E133" s="9"/>
      <c r="F133" s="8"/>
    </row>
    <row r="134" spans="3:6" x14ac:dyDescent="0.2">
      <c r="C134" s="9"/>
      <c r="D134" s="9"/>
      <c r="E134" s="9"/>
      <c r="F134" s="8"/>
    </row>
    <row r="135" spans="3:6" x14ac:dyDescent="0.2">
      <c r="C135" s="9"/>
      <c r="D135" s="9"/>
      <c r="E135" s="9"/>
      <c r="F135" s="8"/>
    </row>
    <row r="136" spans="3:6" x14ac:dyDescent="0.2">
      <c r="C136" s="9"/>
      <c r="D136" s="9"/>
      <c r="E136" s="9"/>
      <c r="F136" s="8"/>
    </row>
    <row r="137" spans="3:6" x14ac:dyDescent="0.2">
      <c r="C137" s="9"/>
      <c r="D137" s="9"/>
      <c r="E137" s="9"/>
      <c r="F137" s="8"/>
    </row>
    <row r="138" spans="3:6" x14ac:dyDescent="0.2">
      <c r="C138" s="9"/>
      <c r="D138" s="9"/>
      <c r="E138" s="9"/>
      <c r="F138" s="8"/>
    </row>
    <row r="139" spans="3:6" x14ac:dyDescent="0.2">
      <c r="C139" s="9"/>
      <c r="D139" s="9"/>
      <c r="E139" s="9"/>
      <c r="F139" s="8"/>
    </row>
    <row r="140" spans="3:6" x14ac:dyDescent="0.2">
      <c r="C140" s="9"/>
      <c r="D140" s="9"/>
      <c r="E140" s="9"/>
      <c r="F140" s="8"/>
    </row>
    <row r="141" spans="3:6" x14ac:dyDescent="0.2">
      <c r="C141" s="9"/>
      <c r="D141" s="9"/>
      <c r="E141" s="9"/>
      <c r="F141" s="8"/>
    </row>
    <row r="142" spans="3:6" x14ac:dyDescent="0.2">
      <c r="C142" s="9"/>
      <c r="D142" s="9"/>
      <c r="E142" s="9"/>
      <c r="F142" s="8"/>
    </row>
    <row r="143" spans="3:6" x14ac:dyDescent="0.2">
      <c r="C143" s="9"/>
      <c r="D143" s="9"/>
      <c r="E143" s="9"/>
      <c r="F143" s="8"/>
    </row>
    <row r="144" spans="3:6" x14ac:dyDescent="0.2">
      <c r="C144" s="9"/>
      <c r="D144" s="9"/>
      <c r="E144" s="9"/>
      <c r="F144" s="8"/>
    </row>
    <row r="145" spans="3:6" x14ac:dyDescent="0.2">
      <c r="C145" s="9"/>
      <c r="D145" s="9"/>
      <c r="E145" s="9"/>
      <c r="F145" s="8"/>
    </row>
    <row r="146" spans="3:6" x14ac:dyDescent="0.2">
      <c r="C146" s="9"/>
      <c r="D146" s="9"/>
      <c r="E146" s="9"/>
      <c r="F146" s="8"/>
    </row>
    <row r="147" spans="3:6" x14ac:dyDescent="0.2">
      <c r="C147" s="9"/>
      <c r="D147" s="9"/>
      <c r="E147" s="9"/>
      <c r="F147" s="8"/>
    </row>
    <row r="148" spans="3:6" x14ac:dyDescent="0.2">
      <c r="C148" s="9"/>
      <c r="D148" s="9"/>
      <c r="E148" s="9"/>
      <c r="F148" s="8"/>
    </row>
    <row r="149" spans="3:6" x14ac:dyDescent="0.2">
      <c r="C149" s="9"/>
      <c r="D149" s="9"/>
      <c r="E149" s="9"/>
      <c r="F149" s="8"/>
    </row>
    <row r="150" spans="3:6" x14ac:dyDescent="0.2">
      <c r="C150" s="9"/>
      <c r="D150" s="9"/>
      <c r="E150" s="9"/>
      <c r="F150" s="8"/>
    </row>
    <row r="151" spans="3:6" x14ac:dyDescent="0.2">
      <c r="C151" s="9"/>
      <c r="D151" s="9"/>
      <c r="E151" s="9"/>
      <c r="F151" s="8"/>
    </row>
    <row r="152" spans="3:6" x14ac:dyDescent="0.2">
      <c r="C152" s="9"/>
      <c r="D152" s="9"/>
      <c r="E152" s="9"/>
      <c r="F152" s="8"/>
    </row>
    <row r="153" spans="3:6" x14ac:dyDescent="0.2">
      <c r="C153" s="9"/>
      <c r="D153" s="9"/>
      <c r="E153" s="9"/>
      <c r="F153" s="8"/>
    </row>
    <row r="154" spans="3:6" x14ac:dyDescent="0.2">
      <c r="C154" s="9"/>
      <c r="D154" s="9"/>
      <c r="E154" s="9"/>
      <c r="F154" s="8"/>
    </row>
    <row r="155" spans="3:6" x14ac:dyDescent="0.2">
      <c r="C155" s="9"/>
      <c r="D155" s="9"/>
      <c r="E155" s="9"/>
      <c r="F155" s="8"/>
    </row>
    <row r="156" spans="3:6" x14ac:dyDescent="0.2">
      <c r="C156" s="9"/>
      <c r="D156" s="9"/>
      <c r="E156" s="9"/>
      <c r="F156" s="8"/>
    </row>
    <row r="157" spans="3:6" x14ac:dyDescent="0.2">
      <c r="C157" s="9"/>
      <c r="D157" s="9"/>
      <c r="E157" s="9"/>
      <c r="F157" s="8"/>
    </row>
    <row r="158" spans="3:6" x14ac:dyDescent="0.2">
      <c r="C158" s="9"/>
      <c r="D158" s="9"/>
      <c r="E158" s="9"/>
      <c r="F158" s="8"/>
    </row>
    <row r="159" spans="3:6" x14ac:dyDescent="0.2">
      <c r="C159" s="9"/>
      <c r="D159" s="9"/>
      <c r="E159" s="9"/>
      <c r="F159" s="8"/>
    </row>
    <row r="160" spans="3:6" x14ac:dyDescent="0.2">
      <c r="C160" s="9"/>
      <c r="D160" s="9"/>
      <c r="E160" s="9"/>
      <c r="F160" s="8"/>
    </row>
    <row r="161" spans="3:6" x14ac:dyDescent="0.2">
      <c r="C161" s="9"/>
      <c r="D161" s="9"/>
      <c r="E161" s="9"/>
      <c r="F161" s="8"/>
    </row>
    <row r="162" spans="3:6" x14ac:dyDescent="0.2">
      <c r="C162" s="9"/>
      <c r="D162" s="9"/>
      <c r="E162" s="9"/>
      <c r="F162" s="8"/>
    </row>
    <row r="163" spans="3:6" x14ac:dyDescent="0.2">
      <c r="C163" s="9"/>
      <c r="D163" s="9"/>
      <c r="E163" s="9"/>
      <c r="F163" s="8"/>
    </row>
    <row r="164" spans="3:6" x14ac:dyDescent="0.2">
      <c r="C164" s="9"/>
      <c r="D164" s="9"/>
      <c r="E164" s="9"/>
      <c r="F164" s="8"/>
    </row>
    <row r="165" spans="3:6" x14ac:dyDescent="0.2">
      <c r="C165" s="9"/>
      <c r="D165" s="9"/>
      <c r="E165" s="9"/>
      <c r="F165" s="8"/>
    </row>
    <row r="166" spans="3:6" x14ac:dyDescent="0.2">
      <c r="C166" s="9"/>
      <c r="D166" s="9"/>
      <c r="E166" s="9"/>
      <c r="F166" s="8"/>
    </row>
    <row r="167" spans="3:6" x14ac:dyDescent="0.2">
      <c r="C167" s="9"/>
      <c r="D167" s="9"/>
      <c r="E167" s="9"/>
      <c r="F167" s="8"/>
    </row>
    <row r="168" spans="3:6" x14ac:dyDescent="0.2">
      <c r="C168" s="9"/>
      <c r="D168" s="9"/>
      <c r="E168" s="9"/>
      <c r="F168" s="8"/>
    </row>
    <row r="169" spans="3:6" x14ac:dyDescent="0.2">
      <c r="C169" s="9"/>
      <c r="D169" s="9"/>
      <c r="E169" s="9"/>
      <c r="F169" s="8"/>
    </row>
    <row r="170" spans="3:6" x14ac:dyDescent="0.2">
      <c r="C170" s="9"/>
      <c r="D170" s="9"/>
      <c r="E170" s="9"/>
      <c r="F170" s="8"/>
    </row>
    <row r="171" spans="3:6" x14ac:dyDescent="0.2">
      <c r="C171" s="9"/>
      <c r="D171" s="9"/>
      <c r="E171" s="9"/>
      <c r="F171" s="8"/>
    </row>
    <row r="172" spans="3:6" x14ac:dyDescent="0.2">
      <c r="C172" s="9"/>
      <c r="D172" s="9"/>
      <c r="E172" s="9"/>
      <c r="F172" s="8"/>
    </row>
    <row r="173" spans="3:6" x14ac:dyDescent="0.2">
      <c r="C173" s="9"/>
      <c r="D173" s="9"/>
      <c r="E173" s="9"/>
      <c r="F173" s="8"/>
    </row>
    <row r="174" spans="3:6" x14ac:dyDescent="0.2">
      <c r="C174" s="9"/>
      <c r="D174" s="9"/>
      <c r="E174" s="9"/>
      <c r="F174" s="8"/>
    </row>
    <row r="175" spans="3:6" x14ac:dyDescent="0.2">
      <c r="C175" s="9"/>
      <c r="D175" s="9"/>
      <c r="E175" s="9"/>
      <c r="F175" s="8"/>
    </row>
    <row r="176" spans="3:6" x14ac:dyDescent="0.2">
      <c r="C176" s="9"/>
      <c r="D176" s="9"/>
      <c r="E176" s="9"/>
      <c r="F176" s="8"/>
    </row>
    <row r="177" spans="3:6" x14ac:dyDescent="0.2">
      <c r="C177" s="9"/>
      <c r="D177" s="9"/>
      <c r="E177" s="9"/>
      <c r="F177" s="8"/>
    </row>
    <row r="178" spans="3:6" x14ac:dyDescent="0.2">
      <c r="C178" s="9"/>
      <c r="D178" s="9"/>
      <c r="E178" s="9"/>
      <c r="F178" s="8"/>
    </row>
    <row r="179" spans="3:6" x14ac:dyDescent="0.2">
      <c r="C179" s="9"/>
      <c r="D179" s="9"/>
      <c r="E179" s="9"/>
      <c r="F179" s="8"/>
    </row>
    <row r="180" spans="3:6" x14ac:dyDescent="0.2">
      <c r="C180" s="9"/>
      <c r="D180" s="9"/>
      <c r="E180" s="9"/>
      <c r="F180" s="8"/>
    </row>
    <row r="181" spans="3:6" x14ac:dyDescent="0.2">
      <c r="C181" s="9"/>
      <c r="D181" s="9"/>
      <c r="E181" s="9"/>
      <c r="F181" s="8"/>
    </row>
    <row r="182" spans="3:6" x14ac:dyDescent="0.2">
      <c r="C182" s="9"/>
      <c r="D182" s="9"/>
      <c r="E182" s="9"/>
      <c r="F182" s="8"/>
    </row>
    <row r="183" spans="3:6" x14ac:dyDescent="0.2">
      <c r="C183" s="9"/>
      <c r="D183" s="9"/>
      <c r="E183" s="9"/>
      <c r="F183" s="8"/>
    </row>
    <row r="184" spans="3:6" x14ac:dyDescent="0.2">
      <c r="C184" s="9"/>
      <c r="D184" s="9"/>
      <c r="E184" s="9"/>
      <c r="F184" s="8"/>
    </row>
    <row r="185" spans="3:6" x14ac:dyDescent="0.2">
      <c r="C185" s="9"/>
      <c r="D185" s="9"/>
      <c r="E185" s="9"/>
      <c r="F185" s="8"/>
    </row>
    <row r="186" spans="3:6" x14ac:dyDescent="0.2">
      <c r="C186" s="9"/>
      <c r="D186" s="9"/>
      <c r="E186" s="9"/>
      <c r="F186" s="8"/>
    </row>
    <row r="187" spans="3:6" x14ac:dyDescent="0.2">
      <c r="C187" s="9"/>
      <c r="D187" s="9"/>
      <c r="E187" s="9"/>
      <c r="F187" s="8"/>
    </row>
    <row r="188" spans="3:6" x14ac:dyDescent="0.2">
      <c r="C188" s="9"/>
      <c r="D188" s="9"/>
      <c r="E188" s="9"/>
      <c r="F188" s="8"/>
    </row>
    <row r="189" spans="3:6" x14ac:dyDescent="0.2">
      <c r="C189" s="9"/>
      <c r="D189" s="9"/>
      <c r="E189" s="9"/>
      <c r="F189" s="8"/>
    </row>
    <row r="190" spans="3:6" x14ac:dyDescent="0.2">
      <c r="C190" s="9"/>
      <c r="D190" s="9"/>
      <c r="E190" s="9"/>
      <c r="F190" s="8"/>
    </row>
    <row r="191" spans="3:6" x14ac:dyDescent="0.2">
      <c r="C191" s="9"/>
      <c r="D191" s="9"/>
      <c r="E191" s="9"/>
      <c r="F191" s="8"/>
    </row>
    <row r="192" spans="3:6" x14ac:dyDescent="0.2">
      <c r="C192" s="9"/>
      <c r="D192" s="9"/>
      <c r="E192" s="9"/>
    </row>
    <row r="193" spans="3:5" x14ac:dyDescent="0.2">
      <c r="C193" s="9"/>
      <c r="D193" s="9"/>
      <c r="E193" s="9"/>
    </row>
    <row r="194" spans="3:5" x14ac:dyDescent="0.2">
      <c r="C194" s="9"/>
      <c r="D194" s="9"/>
      <c r="E194" s="9"/>
    </row>
    <row r="195" spans="3:5" x14ac:dyDescent="0.2">
      <c r="C195" s="9"/>
      <c r="D195" s="9"/>
      <c r="E195" s="9"/>
    </row>
    <row r="196" spans="3:5" x14ac:dyDescent="0.2">
      <c r="C196" s="9"/>
      <c r="D196" s="9"/>
      <c r="E196" s="9"/>
    </row>
    <row r="197" spans="3:5" x14ac:dyDescent="0.2">
      <c r="C197" s="9"/>
      <c r="D197" s="9"/>
      <c r="E197" s="9"/>
    </row>
    <row r="198" spans="3:5" x14ac:dyDescent="0.2">
      <c r="C198" s="9"/>
      <c r="D198" s="9"/>
      <c r="E198" s="9"/>
    </row>
    <row r="199" spans="3:5" x14ac:dyDescent="0.2">
      <c r="C199" s="9"/>
      <c r="D199" s="9"/>
      <c r="E199" s="9"/>
    </row>
  </sheetData>
  <printOptions gridLinesSet="0"/>
  <pageMargins left="1" right="0.5" top="0.5" bottom="0.25" header="0" footer="0"/>
  <pageSetup paperSize="9" scale="8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159"/>
  <sheetViews>
    <sheetView showGridLines="0" defaultGridColor="0" topLeftCell="A38" colorId="22" zoomScale="85" zoomScaleNormal="85" workbookViewId="0">
      <selection sqref="A1:K65"/>
    </sheetView>
  </sheetViews>
  <sheetFormatPr defaultColWidth="9.77734375" defaultRowHeight="14.25" x14ac:dyDescent="0.2"/>
  <cols>
    <col min="1" max="1" width="2.33203125" style="2" customWidth="1"/>
    <col min="2" max="2" width="1.77734375" style="2" customWidth="1"/>
    <col min="3" max="3" width="27.33203125" style="2" customWidth="1"/>
    <col min="4" max="4" width="8.77734375" style="2" customWidth="1"/>
    <col min="5" max="5" width="3.77734375" style="2" customWidth="1"/>
    <col min="6" max="6" width="12.77734375" style="2" customWidth="1"/>
    <col min="7" max="7" width="1.33203125" style="2" customWidth="1"/>
    <col min="8" max="8" width="10.77734375" style="2" customWidth="1"/>
    <col min="9" max="9" width="3.77734375" style="2" customWidth="1"/>
    <col min="10" max="10" width="12.77734375" style="2" customWidth="1"/>
    <col min="11" max="11" width="3.44140625" style="2" customWidth="1"/>
    <col min="12" max="12" width="1.6640625" style="2" customWidth="1"/>
    <col min="13" max="13" width="13.77734375" style="2" customWidth="1"/>
    <col min="14" max="14" width="9.77734375" style="2"/>
    <col min="15" max="15" width="11.77734375" style="2" customWidth="1"/>
    <col min="16" max="16" width="10.77734375" style="2" customWidth="1"/>
    <col min="17" max="17" width="3.44140625" style="2" customWidth="1"/>
    <col min="18" max="18" width="11.77734375" style="2" customWidth="1"/>
    <col min="19" max="19" width="12.77734375" style="2" customWidth="1"/>
    <col min="20" max="16384" width="9.77734375" style="2"/>
  </cols>
  <sheetData>
    <row r="1" spans="1:18" x14ac:dyDescent="0.2">
      <c r="A1" s="10" t="s">
        <v>14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x14ac:dyDescent="0.2">
      <c r="A2" s="10" t="s">
        <v>15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 x14ac:dyDescent="0.2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x14ac:dyDescent="0.2">
      <c r="A4" s="10" t="s">
        <v>174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x14ac:dyDescent="0.2">
      <c r="A5" s="10" t="s">
        <v>44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 x14ac:dyDescent="0.2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x14ac:dyDescent="0.2">
      <c r="A7" s="10" t="s">
        <v>107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x14ac:dyDescent="0.2">
      <c r="A9" s="1"/>
      <c r="B9" s="1"/>
      <c r="C9" s="1"/>
      <c r="D9" s="10" t="s">
        <v>16</v>
      </c>
      <c r="E9" s="1"/>
      <c r="F9" s="1"/>
      <c r="G9" s="1"/>
      <c r="H9" s="10" t="s">
        <v>39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x14ac:dyDescent="0.2">
      <c r="A10" s="1"/>
      <c r="B10" s="1"/>
      <c r="C10" s="1"/>
      <c r="D10" s="11" t="s">
        <v>17</v>
      </c>
      <c r="E10" s="11"/>
      <c r="F10" s="11" t="s">
        <v>18</v>
      </c>
      <c r="G10" s="11"/>
      <c r="H10" s="11" t="s">
        <v>3</v>
      </c>
      <c r="I10" s="11"/>
      <c r="J10" s="11" t="s">
        <v>18</v>
      </c>
      <c r="K10" s="17"/>
      <c r="L10" s="1"/>
      <c r="M10" s="1"/>
      <c r="N10" s="1"/>
      <c r="O10" s="1"/>
      <c r="P10" s="17"/>
      <c r="Q10" s="1"/>
      <c r="R10" s="17"/>
    </row>
    <row r="11" spans="1:18" x14ac:dyDescent="0.2">
      <c r="A11" s="1"/>
      <c r="B11" s="1"/>
      <c r="C11" s="1"/>
      <c r="D11" s="11" t="s">
        <v>19</v>
      </c>
      <c r="E11" s="11"/>
      <c r="F11" s="11" t="s">
        <v>20</v>
      </c>
      <c r="G11" s="11"/>
      <c r="H11" s="11" t="s">
        <v>19</v>
      </c>
      <c r="I11" s="11"/>
      <c r="J11" s="11" t="s">
        <v>20</v>
      </c>
      <c r="K11" s="17"/>
      <c r="L11" s="1"/>
      <c r="M11" s="1"/>
      <c r="N11" s="1"/>
      <c r="O11" s="1"/>
      <c r="P11" s="17"/>
      <c r="Q11" s="1"/>
      <c r="R11" s="17"/>
    </row>
    <row r="12" spans="1:18" x14ac:dyDescent="0.2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21</v>
      </c>
      <c r="I12" s="11"/>
      <c r="J12" s="11" t="s">
        <v>114</v>
      </c>
      <c r="K12" s="17"/>
      <c r="L12" s="1"/>
      <c r="M12" s="1"/>
      <c r="N12" s="1"/>
      <c r="O12" s="1"/>
      <c r="P12" s="17"/>
      <c r="Q12" s="1"/>
      <c r="R12" s="17"/>
    </row>
    <row r="13" spans="1:18" x14ac:dyDescent="0.2">
      <c r="A13" s="1"/>
      <c r="B13" s="1"/>
      <c r="C13" s="1"/>
      <c r="D13" s="60" t="s">
        <v>173</v>
      </c>
      <c r="E13" s="12"/>
      <c r="F13" s="60" t="s">
        <v>153</v>
      </c>
      <c r="G13" s="12"/>
      <c r="H13" s="12" t="str">
        <f>D13</f>
        <v>31/03/14</v>
      </c>
      <c r="I13" s="12"/>
      <c r="J13" s="12" t="str">
        <f>F13</f>
        <v>31/03/13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 x14ac:dyDescent="0.2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20.100000000000001" customHeight="1" x14ac:dyDescent="0.25">
      <c r="A15" s="1"/>
      <c r="B15" s="1"/>
      <c r="C15" s="1"/>
      <c r="D15" s="1"/>
      <c r="E15" s="1"/>
      <c r="F15" s="87"/>
      <c r="G15" s="1"/>
      <c r="H15" s="1"/>
      <c r="I15" s="1"/>
      <c r="J15" s="87"/>
      <c r="K15" s="17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/>
      <c r="C16" s="1" t="s">
        <v>22</v>
      </c>
      <c r="D16" s="15">
        <v>31106</v>
      </c>
      <c r="E16" s="15"/>
      <c r="F16" s="15">
        <v>10990</v>
      </c>
      <c r="G16" s="15"/>
      <c r="H16" s="15">
        <v>144103</v>
      </c>
      <c r="I16" s="15"/>
      <c r="J16" s="15">
        <v>134605</v>
      </c>
      <c r="K16" s="24"/>
      <c r="L16" s="1"/>
      <c r="M16" s="1"/>
      <c r="N16" s="1"/>
      <c r="O16" s="1"/>
      <c r="P16" s="1"/>
      <c r="Q16" s="1"/>
      <c r="R16" s="1"/>
    </row>
    <row r="17" spans="1:19" ht="8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7"/>
      <c r="L17" s="1"/>
      <c r="M17" s="1"/>
      <c r="N17" s="1"/>
      <c r="O17" s="1"/>
      <c r="P17" s="1"/>
      <c r="Q17" s="1"/>
      <c r="R17" s="1"/>
    </row>
    <row r="18" spans="1:19" x14ac:dyDescent="0.2">
      <c r="A18" s="1"/>
      <c r="B18" s="1"/>
      <c r="C18" s="1" t="s">
        <v>56</v>
      </c>
      <c r="D18" s="16">
        <v>-25245</v>
      </c>
      <c r="E18" s="15"/>
      <c r="F18" s="16">
        <v>-1368</v>
      </c>
      <c r="G18" s="15"/>
      <c r="H18" s="16">
        <v>-100613</v>
      </c>
      <c r="I18" s="15"/>
      <c r="J18" s="16">
        <v>-94294</v>
      </c>
      <c r="K18" s="17"/>
      <c r="L18" s="1"/>
      <c r="M18" s="1"/>
      <c r="N18" s="1"/>
      <c r="O18" s="1"/>
      <c r="P18" s="1"/>
      <c r="Q18" s="1"/>
      <c r="R18" s="1"/>
    </row>
    <row r="19" spans="1:19" ht="8.25" customHeight="1" x14ac:dyDescent="0.2">
      <c r="A19" s="1"/>
      <c r="B19" s="1"/>
      <c r="C19" s="1"/>
      <c r="D19" s="89"/>
      <c r="E19" s="89"/>
      <c r="F19" s="89"/>
      <c r="G19" s="89"/>
      <c r="H19" s="89"/>
      <c r="I19" s="89"/>
      <c r="J19" s="89"/>
      <c r="K19" s="17"/>
      <c r="L19" s="1"/>
      <c r="M19" s="1"/>
      <c r="N19" s="1"/>
      <c r="O19" s="1"/>
      <c r="P19" s="1"/>
      <c r="Q19" s="1"/>
      <c r="R19" s="1"/>
    </row>
    <row r="20" spans="1:19" ht="20.25" customHeight="1" x14ac:dyDescent="0.2">
      <c r="A20" s="1"/>
      <c r="B20" s="1"/>
      <c r="C20" s="1" t="s">
        <v>52</v>
      </c>
      <c r="D20" s="1">
        <f>SUM(D16:D18)</f>
        <v>5861</v>
      </c>
      <c r="E20" s="1"/>
      <c r="F20" s="1">
        <f>SUM(F16:F18)</f>
        <v>9622</v>
      </c>
      <c r="G20" s="1"/>
      <c r="H20" s="1">
        <f>SUM(H16:H18)</f>
        <v>43490</v>
      </c>
      <c r="I20" s="1"/>
      <c r="J20" s="1">
        <f>SUM(J16:J18)</f>
        <v>40311</v>
      </c>
      <c r="K20" s="17"/>
      <c r="L20" s="1"/>
      <c r="M20" s="1"/>
      <c r="N20" s="1"/>
      <c r="O20" s="15"/>
      <c r="P20" s="15"/>
      <c r="Q20" s="15"/>
      <c r="R20" s="15"/>
      <c r="S20" s="26"/>
    </row>
    <row r="21" spans="1:19" ht="7.5" customHeight="1" x14ac:dyDescent="0.2">
      <c r="A21" s="1"/>
      <c r="B21" s="1"/>
      <c r="C21" s="1"/>
      <c r="D21" s="15"/>
      <c r="E21" s="15"/>
      <c r="F21" s="15"/>
      <c r="G21" s="15"/>
      <c r="H21" s="15"/>
      <c r="I21" s="15"/>
      <c r="J21" s="15"/>
      <c r="K21" s="17"/>
      <c r="L21" s="1"/>
      <c r="M21" s="1"/>
      <c r="N21" s="1"/>
      <c r="O21" s="15"/>
      <c r="P21" s="15"/>
      <c r="Q21" s="15"/>
      <c r="R21" s="15"/>
      <c r="S21" s="26"/>
    </row>
    <row r="22" spans="1:19" ht="12.95" customHeight="1" x14ac:dyDescent="0.2">
      <c r="A22" s="1"/>
      <c r="B22" s="1"/>
      <c r="C22" s="1" t="s">
        <v>53</v>
      </c>
      <c r="D22" s="15">
        <v>12353</v>
      </c>
      <c r="E22" s="15"/>
      <c r="F22" s="15">
        <v>7752</v>
      </c>
      <c r="G22" s="15"/>
      <c r="H22" s="15">
        <v>30945</v>
      </c>
      <c r="I22" s="15"/>
      <c r="J22" s="15">
        <v>29162</v>
      </c>
      <c r="K22" s="17"/>
      <c r="L22" s="1"/>
      <c r="M22" s="1"/>
      <c r="N22" s="1"/>
      <c r="O22" s="15"/>
      <c r="P22" s="15"/>
      <c r="Q22" s="15"/>
      <c r="R22" s="15"/>
      <c r="S22" s="26"/>
    </row>
    <row r="23" spans="1:19" ht="7.5" customHeight="1" x14ac:dyDescent="0.2">
      <c r="A23" s="1"/>
      <c r="B23" s="1"/>
      <c r="C23" s="1"/>
      <c r="D23" s="15"/>
      <c r="E23" s="15"/>
      <c r="F23" s="15"/>
      <c r="G23" s="15"/>
      <c r="H23" s="15"/>
      <c r="I23" s="15"/>
      <c r="J23" s="15"/>
      <c r="K23" s="17"/>
      <c r="L23" s="1"/>
      <c r="M23" s="1"/>
      <c r="N23" s="1"/>
      <c r="O23" s="15"/>
      <c r="P23" s="15"/>
      <c r="Q23" s="15"/>
      <c r="R23" s="15"/>
      <c r="S23" s="26"/>
    </row>
    <row r="24" spans="1:19" ht="12" hidden="1" customHeight="1" x14ac:dyDescent="0.2">
      <c r="A24" s="1"/>
      <c r="B24" s="1"/>
      <c r="C24" s="1" t="s">
        <v>113</v>
      </c>
      <c r="D24" s="15">
        <v>0</v>
      </c>
      <c r="E24" s="15"/>
      <c r="F24" s="79" t="s">
        <v>10</v>
      </c>
      <c r="G24" s="15"/>
      <c r="H24" s="15">
        <v>0</v>
      </c>
      <c r="I24" s="15"/>
      <c r="J24" s="79" t="s">
        <v>10</v>
      </c>
      <c r="K24" s="17"/>
      <c r="L24" s="1"/>
      <c r="M24" s="1"/>
      <c r="N24" s="1"/>
      <c r="O24" s="15"/>
      <c r="P24" s="15"/>
      <c r="Q24" s="15"/>
      <c r="R24" s="15"/>
      <c r="S24" s="26"/>
    </row>
    <row r="25" spans="1:19" ht="7.5" hidden="1" customHeight="1" x14ac:dyDescent="0.2">
      <c r="A25" s="1"/>
      <c r="B25" s="1"/>
      <c r="C25" s="1"/>
      <c r="D25" s="15"/>
      <c r="E25" s="15"/>
      <c r="F25" s="15"/>
      <c r="G25" s="15"/>
      <c r="H25" s="15"/>
      <c r="I25" s="15"/>
      <c r="J25" s="15"/>
      <c r="K25" s="17"/>
      <c r="L25" s="1"/>
      <c r="M25" s="1"/>
      <c r="N25" s="1"/>
      <c r="O25" s="15"/>
      <c r="P25" s="15"/>
      <c r="Q25" s="15"/>
      <c r="R25" s="15"/>
      <c r="S25" s="26"/>
    </row>
    <row r="26" spans="1:19" ht="12" customHeight="1" x14ac:dyDescent="0.2">
      <c r="A26" s="1"/>
      <c r="B26" s="1"/>
      <c r="C26" s="1" t="s">
        <v>25</v>
      </c>
      <c r="D26" s="15">
        <v>-3889</v>
      </c>
      <c r="E26" s="15"/>
      <c r="F26" s="15">
        <v>-14350</v>
      </c>
      <c r="G26" s="15"/>
      <c r="H26" s="15">
        <v>-9641</v>
      </c>
      <c r="I26" s="15"/>
      <c r="J26" s="15">
        <v>-19782</v>
      </c>
      <c r="K26" s="17"/>
      <c r="L26" s="1"/>
      <c r="M26" s="1"/>
      <c r="N26" s="1"/>
      <c r="O26" s="15"/>
      <c r="P26" s="15"/>
      <c r="Q26" s="15"/>
      <c r="R26" s="15"/>
      <c r="S26" s="26"/>
    </row>
    <row r="27" spans="1:19" ht="7.5" customHeight="1" x14ac:dyDescent="0.2">
      <c r="A27" s="1"/>
      <c r="B27" s="1"/>
      <c r="C27" s="1"/>
      <c r="D27" s="15"/>
      <c r="E27" s="15"/>
      <c r="F27" s="15"/>
      <c r="G27" s="15"/>
      <c r="H27" s="15"/>
      <c r="I27" s="15"/>
      <c r="J27" s="15"/>
      <c r="K27" s="17"/>
      <c r="L27" s="1"/>
      <c r="M27" s="1"/>
      <c r="N27" s="1"/>
      <c r="O27" s="15"/>
      <c r="P27" s="15"/>
      <c r="Q27" s="15"/>
      <c r="R27" s="15"/>
      <c r="S27" s="26"/>
    </row>
    <row r="28" spans="1:19" x14ac:dyDescent="0.2">
      <c r="A28" s="1"/>
      <c r="B28" s="1"/>
      <c r="C28" s="1" t="s">
        <v>23</v>
      </c>
      <c r="D28" s="15">
        <v>-824</v>
      </c>
      <c r="E28" s="15"/>
      <c r="F28" s="15">
        <v>-697</v>
      </c>
      <c r="G28" s="15"/>
      <c r="H28" s="15">
        <v>-2876</v>
      </c>
      <c r="I28" s="15"/>
      <c r="J28" s="15">
        <v>-3726</v>
      </c>
      <c r="K28" s="17"/>
      <c r="L28" s="1"/>
      <c r="M28" s="1"/>
      <c r="N28" s="1"/>
      <c r="O28" s="15"/>
      <c r="P28" s="15"/>
      <c r="Q28" s="15"/>
      <c r="R28" s="15"/>
      <c r="S28" s="26"/>
    </row>
    <row r="29" spans="1:19" ht="7.5" customHeight="1" x14ac:dyDescent="0.2">
      <c r="A29" s="1"/>
      <c r="B29" s="1"/>
      <c r="C29" s="1"/>
      <c r="D29" s="30"/>
      <c r="E29" s="15"/>
      <c r="F29" s="30"/>
      <c r="G29" s="15"/>
      <c r="H29" s="30"/>
      <c r="I29" s="15"/>
      <c r="J29" s="30"/>
      <c r="K29" s="17"/>
      <c r="L29" s="1"/>
      <c r="M29" s="1"/>
      <c r="N29" s="1"/>
      <c r="O29" s="15"/>
      <c r="P29" s="15"/>
      <c r="Q29" s="15"/>
      <c r="R29" s="15"/>
      <c r="S29" s="26"/>
    </row>
    <row r="30" spans="1:19" x14ac:dyDescent="0.2">
      <c r="A30" s="1"/>
      <c r="B30" s="1"/>
      <c r="C30" s="1" t="s">
        <v>57</v>
      </c>
      <c r="D30" s="89">
        <v>129</v>
      </c>
      <c r="E30" s="89"/>
      <c r="F30" s="89">
        <v>198</v>
      </c>
      <c r="G30" s="89"/>
      <c r="H30" s="89">
        <v>1197</v>
      </c>
      <c r="I30" s="89"/>
      <c r="J30" s="89">
        <v>3042</v>
      </c>
      <c r="K30" s="17"/>
      <c r="L30" s="1"/>
      <c r="M30" s="1"/>
      <c r="N30" s="1"/>
      <c r="O30" s="15"/>
      <c r="P30" s="16"/>
      <c r="Q30" s="15"/>
      <c r="R30" s="16"/>
      <c r="S30" s="26"/>
    </row>
    <row r="31" spans="1:19" ht="10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7"/>
      <c r="L31" s="1"/>
      <c r="M31" s="1"/>
      <c r="N31" s="1"/>
      <c r="O31" s="15"/>
      <c r="P31" s="15"/>
      <c r="Q31" s="15"/>
      <c r="R31" s="15"/>
      <c r="S31" s="26"/>
    </row>
    <row r="32" spans="1:19" hidden="1" x14ac:dyDescent="0.2">
      <c r="A32" s="1"/>
      <c r="B32" s="1"/>
      <c r="C32" s="1" t="s">
        <v>37</v>
      </c>
      <c r="K32" s="17"/>
      <c r="L32" s="1"/>
      <c r="M32" s="15"/>
      <c r="N32" s="1"/>
      <c r="O32" s="15"/>
      <c r="P32" s="16"/>
      <c r="Q32" s="15"/>
      <c r="R32" s="16"/>
      <c r="S32" s="26"/>
    </row>
    <row r="33" spans="1:19" hidden="1" x14ac:dyDescent="0.2">
      <c r="A33" s="1"/>
      <c r="B33" s="1"/>
      <c r="C33" s="1" t="s">
        <v>36</v>
      </c>
      <c r="D33" s="1">
        <f>SUM(D20:D31)</f>
        <v>13630</v>
      </c>
      <c r="E33" s="1"/>
      <c r="F33" s="1">
        <f>SUM(F20:F31)</f>
        <v>2525</v>
      </c>
      <c r="G33" s="1"/>
      <c r="H33" s="1">
        <f>SUM(H20:H31)</f>
        <v>63115</v>
      </c>
      <c r="I33" s="1"/>
      <c r="J33" s="1">
        <f>SUM(J20:J31)</f>
        <v>49007</v>
      </c>
      <c r="K33" s="17"/>
      <c r="L33" s="1"/>
      <c r="M33" s="15"/>
      <c r="N33" s="1"/>
      <c r="O33" s="15"/>
      <c r="P33" s="15"/>
      <c r="Q33" s="15"/>
      <c r="R33" s="15"/>
      <c r="S33" s="26"/>
    </row>
    <row r="34" spans="1:19" hidden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7"/>
      <c r="L34" s="1"/>
      <c r="M34" s="15"/>
      <c r="N34" s="1"/>
      <c r="O34" s="15"/>
      <c r="P34" s="15"/>
      <c r="Q34" s="15"/>
      <c r="R34" s="15"/>
      <c r="S34" s="26"/>
    </row>
    <row r="35" spans="1:19" hidden="1" x14ac:dyDescent="0.2">
      <c r="A35" s="1"/>
      <c r="B35" s="1"/>
      <c r="C35" s="1" t="s">
        <v>35</v>
      </c>
      <c r="D35" s="35">
        <v>0</v>
      </c>
      <c r="E35" s="25"/>
      <c r="F35" s="35">
        <v>0</v>
      </c>
      <c r="G35" s="25"/>
      <c r="H35" s="35">
        <v>0</v>
      </c>
      <c r="I35" s="25"/>
      <c r="J35" s="35">
        <v>0</v>
      </c>
      <c r="K35" s="17"/>
      <c r="L35" s="15"/>
      <c r="M35" s="1"/>
      <c r="N35" s="1"/>
      <c r="O35" s="15"/>
      <c r="P35" s="15"/>
      <c r="Q35" s="15"/>
      <c r="R35" s="15"/>
      <c r="S35" s="26"/>
    </row>
    <row r="36" spans="1:19" hidden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7"/>
      <c r="L36" s="21"/>
      <c r="M36" s="1"/>
      <c r="N36" s="1"/>
      <c r="O36" s="15"/>
      <c r="P36" s="15"/>
      <c r="Q36" s="15"/>
      <c r="R36" s="15"/>
      <c r="S36" s="26"/>
    </row>
    <row r="37" spans="1:19" ht="19.5" customHeight="1" x14ac:dyDescent="0.2">
      <c r="A37" s="1"/>
      <c r="B37" s="1"/>
      <c r="C37" s="1" t="s">
        <v>86</v>
      </c>
      <c r="D37" s="1">
        <f>SUM(D20:D30)</f>
        <v>13630</v>
      </c>
      <c r="E37" s="1"/>
      <c r="F37" s="1">
        <f>SUM(F20:F30)</f>
        <v>2525</v>
      </c>
      <c r="G37" s="1"/>
      <c r="H37" s="1">
        <f>SUM(H20:H30)</f>
        <v>63115</v>
      </c>
      <c r="I37" s="1"/>
      <c r="J37" s="1">
        <f>SUM(J20:J30)</f>
        <v>49007</v>
      </c>
      <c r="K37" s="17"/>
      <c r="L37" s="1"/>
      <c r="M37" s="1"/>
      <c r="N37" s="1"/>
      <c r="O37" s="15"/>
      <c r="P37" s="15"/>
      <c r="Q37" s="15"/>
      <c r="R37" s="15"/>
      <c r="S37" s="26"/>
    </row>
    <row r="38" spans="1:1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7"/>
      <c r="L38" s="1"/>
      <c r="M38" s="15"/>
      <c r="N38" s="1"/>
      <c r="O38" s="15"/>
      <c r="P38" s="15"/>
      <c r="Q38" s="15"/>
      <c r="R38" s="15"/>
      <c r="S38" s="26"/>
    </row>
    <row r="39" spans="1:19" x14ac:dyDescent="0.2">
      <c r="A39" s="1"/>
      <c r="B39" s="1"/>
      <c r="C39" s="1" t="s">
        <v>33</v>
      </c>
      <c r="D39" s="89">
        <v>-1604</v>
      </c>
      <c r="E39" s="89"/>
      <c r="F39" s="89">
        <v>-4233</v>
      </c>
      <c r="G39" s="89"/>
      <c r="H39" s="89">
        <v>-15746</v>
      </c>
      <c r="I39" s="89"/>
      <c r="J39" s="89">
        <v>-15268</v>
      </c>
      <c r="K39" s="17"/>
      <c r="L39" s="15"/>
      <c r="M39" s="1"/>
      <c r="N39" s="1"/>
      <c r="O39" s="15"/>
      <c r="P39" s="15"/>
      <c r="Q39" s="15"/>
      <c r="R39" s="15"/>
      <c r="S39" s="26"/>
    </row>
    <row r="40" spans="1:19" ht="7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21"/>
      <c r="M40" s="1"/>
      <c r="N40" s="1"/>
      <c r="O40" s="15"/>
      <c r="P40" s="15"/>
      <c r="Q40" s="15"/>
      <c r="R40" s="15"/>
      <c r="S40" s="26"/>
    </row>
    <row r="41" spans="1:19" ht="15" thickBot="1" x14ac:dyDescent="0.25">
      <c r="A41" s="1"/>
      <c r="B41" s="1"/>
      <c r="C41" s="1" t="s">
        <v>201</v>
      </c>
      <c r="D41" s="90">
        <f>SUM(D37:D39)</f>
        <v>12026</v>
      </c>
      <c r="E41" s="90"/>
      <c r="F41" s="90">
        <f>SUM(F37:F39)</f>
        <v>-1708</v>
      </c>
      <c r="G41" s="90"/>
      <c r="H41" s="90">
        <f>SUM(H37:H39)</f>
        <v>47369</v>
      </c>
      <c r="I41" s="90"/>
      <c r="J41" s="90">
        <f>SUM(J37:J39)</f>
        <v>33739</v>
      </c>
      <c r="K41" s="17"/>
      <c r="L41" s="1"/>
      <c r="M41" s="1"/>
      <c r="N41" s="1"/>
      <c r="O41" s="15"/>
      <c r="P41" s="15"/>
      <c r="Q41" s="15"/>
      <c r="R41" s="15"/>
      <c r="S41" s="26"/>
    </row>
    <row r="42" spans="1:19" ht="15" thickTop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6"/>
    </row>
    <row r="43" spans="1:19" x14ac:dyDescent="0.2">
      <c r="A43" s="1"/>
      <c r="B43" s="1"/>
      <c r="C43" s="1" t="s">
        <v>159</v>
      </c>
      <c r="D43" s="1"/>
      <c r="E43" s="1"/>
      <c r="F43" s="1"/>
      <c r="G43" s="1"/>
      <c r="H43" s="1"/>
      <c r="I43" s="1"/>
      <c r="J43" s="1"/>
      <c r="K43" s="17"/>
      <c r="L43" s="1"/>
      <c r="M43" s="1"/>
      <c r="N43" s="1"/>
      <c r="O43" s="15"/>
      <c r="P43" s="15"/>
      <c r="Q43" s="15"/>
      <c r="R43" s="15"/>
      <c r="S43" s="26"/>
    </row>
    <row r="44" spans="1:19" ht="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7"/>
      <c r="L44" s="1"/>
      <c r="M44" s="1"/>
      <c r="N44" s="1"/>
      <c r="O44" s="15"/>
      <c r="P44" s="15"/>
      <c r="Q44" s="15"/>
      <c r="R44" s="15"/>
      <c r="S44" s="26"/>
    </row>
    <row r="45" spans="1:19" x14ac:dyDescent="0.2">
      <c r="A45" s="1"/>
      <c r="B45" s="1"/>
      <c r="C45" s="1" t="s">
        <v>59</v>
      </c>
      <c r="D45" s="92">
        <v>10577</v>
      </c>
      <c r="E45" s="92"/>
      <c r="F45" s="92">
        <v>-5231</v>
      </c>
      <c r="G45" s="92"/>
      <c r="H45" s="92">
        <v>36493</v>
      </c>
      <c r="I45" s="92"/>
      <c r="J45" s="92">
        <v>22443</v>
      </c>
      <c r="K45" s="17"/>
      <c r="L45" s="1"/>
      <c r="M45" s="1"/>
      <c r="N45" s="1"/>
      <c r="O45" s="15"/>
      <c r="P45" s="15"/>
      <c r="Q45" s="15"/>
      <c r="R45" s="15"/>
      <c r="S45" s="26"/>
    </row>
    <row r="46" spans="1:19" ht="15" thickBot="1" x14ac:dyDescent="0.25">
      <c r="A46" s="1"/>
      <c r="B46" s="1"/>
      <c r="C46" s="1" t="s">
        <v>138</v>
      </c>
      <c r="D46" s="93">
        <v>1449</v>
      </c>
      <c r="E46" s="93"/>
      <c r="F46" s="93">
        <v>3523</v>
      </c>
      <c r="G46" s="93"/>
      <c r="H46" s="93">
        <v>10876</v>
      </c>
      <c r="I46" s="93"/>
      <c r="J46" s="93">
        <v>11296</v>
      </c>
      <c r="K46" s="17"/>
      <c r="L46" s="1"/>
      <c r="M46" s="1"/>
      <c r="N46" s="1"/>
      <c r="O46" s="15"/>
      <c r="P46" s="15"/>
      <c r="Q46" s="15"/>
      <c r="R46" s="15"/>
      <c r="S46" s="26"/>
    </row>
    <row r="47" spans="1:19" ht="6" hidden="1" customHeight="1" x14ac:dyDescent="0.2">
      <c r="A47" s="1"/>
      <c r="B47" s="1"/>
      <c r="C47" s="1"/>
      <c r="D47" s="25"/>
      <c r="E47" s="25"/>
      <c r="F47" s="25"/>
      <c r="G47" s="25"/>
      <c r="H47" s="25"/>
      <c r="I47" s="25"/>
      <c r="J47" s="25"/>
      <c r="K47" s="17"/>
      <c r="L47" s="1"/>
      <c r="M47" s="1"/>
      <c r="N47" s="1"/>
      <c r="O47" s="15"/>
      <c r="P47" s="15"/>
      <c r="Q47" s="15"/>
      <c r="R47" s="15"/>
      <c r="S47" s="26"/>
    </row>
    <row r="48" spans="1:19" ht="18" customHeight="1" thickBot="1" x14ac:dyDescent="0.25">
      <c r="A48" s="1"/>
      <c r="B48" s="1"/>
      <c r="C48" s="15" t="s">
        <v>201</v>
      </c>
      <c r="D48" s="91">
        <f>SUM(D45:D46)</f>
        <v>12026</v>
      </c>
      <c r="E48" s="91"/>
      <c r="F48" s="91">
        <f>SUM(F45:F46)</f>
        <v>-1708</v>
      </c>
      <c r="G48" s="91"/>
      <c r="H48" s="91">
        <f>SUM(H45:H46)</f>
        <v>47369</v>
      </c>
      <c r="I48" s="91"/>
      <c r="J48" s="91">
        <f>SUM(J45:J46)</f>
        <v>33739</v>
      </c>
      <c r="K48" s="17"/>
      <c r="L48" s="10"/>
      <c r="M48" s="1"/>
      <c r="N48" s="1"/>
      <c r="O48" s="1"/>
      <c r="P48" s="1"/>
      <c r="Q48" s="1"/>
      <c r="R48" s="1"/>
    </row>
    <row r="49" spans="1:18" ht="21.75" hidden="1" customHeight="1" thickTop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7"/>
      <c r="L49" s="1"/>
      <c r="M49" s="1"/>
      <c r="N49" s="1"/>
      <c r="O49" s="1"/>
      <c r="P49" s="1"/>
      <c r="Q49" s="1"/>
      <c r="R49" s="1"/>
    </row>
    <row r="50" spans="1:18" ht="15" thickTop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7"/>
      <c r="L50" s="1"/>
      <c r="M50" s="1"/>
    </row>
    <row r="51" spans="1:18" x14ac:dyDescent="0.2">
      <c r="A51" s="1"/>
      <c r="C51" s="1" t="s">
        <v>202</v>
      </c>
      <c r="E51" s="1"/>
      <c r="G51" s="1"/>
      <c r="H51" s="1"/>
      <c r="I51" s="1"/>
      <c r="K51" s="17"/>
      <c r="L51" s="1"/>
      <c r="M51" s="10"/>
    </row>
    <row r="52" spans="1:18" x14ac:dyDescent="0.2">
      <c r="A52" s="1"/>
      <c r="C52" s="22" t="s">
        <v>134</v>
      </c>
      <c r="D52" s="80">
        <v>6.3</v>
      </c>
      <c r="E52" s="78"/>
      <c r="F52" s="81">
        <v>-4.5999999999999996</v>
      </c>
      <c r="G52" s="78"/>
      <c r="H52" s="80">
        <v>21.7</v>
      </c>
      <c r="I52" s="78"/>
      <c r="J52" s="80">
        <v>13.2</v>
      </c>
      <c r="K52" s="17"/>
      <c r="L52" s="1"/>
      <c r="M52" s="1"/>
    </row>
    <row r="53" spans="1:18" x14ac:dyDescent="0.2">
      <c r="A53" s="1"/>
      <c r="C53" s="22" t="s">
        <v>26</v>
      </c>
      <c r="D53" s="75" t="s">
        <v>91</v>
      </c>
      <c r="E53" s="17"/>
      <c r="F53" s="75" t="s">
        <v>91</v>
      </c>
      <c r="G53" s="17"/>
      <c r="H53" s="75" t="s">
        <v>91</v>
      </c>
      <c r="I53" s="17"/>
      <c r="J53" s="75" t="s">
        <v>91</v>
      </c>
      <c r="K53" s="17"/>
      <c r="L53" s="1"/>
      <c r="M53" s="1"/>
    </row>
    <row r="54" spans="1:18" x14ac:dyDescent="0.2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8" x14ac:dyDescent="0.2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8" x14ac:dyDescent="0.2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8" x14ac:dyDescent="0.2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8" x14ac:dyDescent="0.2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8" x14ac:dyDescent="0.2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8" x14ac:dyDescent="0.2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8" x14ac:dyDescent="0.2">
      <c r="A61" s="1"/>
      <c r="B61" s="1"/>
      <c r="C61" s="1"/>
      <c r="D61" s="17"/>
      <c r="E61" s="17"/>
      <c r="F61" s="17"/>
      <c r="G61" s="17"/>
      <c r="H61" s="17"/>
      <c r="I61" s="17"/>
      <c r="J61" s="17"/>
      <c r="K61" s="17"/>
      <c r="L61" s="1"/>
      <c r="M61" s="1"/>
    </row>
    <row r="62" spans="1:18" x14ac:dyDescent="0.2">
      <c r="A62" s="1"/>
      <c r="B62" s="1"/>
      <c r="C62" s="1"/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8" x14ac:dyDescent="0.2">
      <c r="A63" s="1"/>
      <c r="B63" s="1"/>
      <c r="C63" s="1" t="s">
        <v>99</v>
      </c>
      <c r="D63" s="17"/>
      <c r="E63" s="17"/>
      <c r="F63" s="17"/>
      <c r="G63" s="17"/>
      <c r="H63" s="17"/>
      <c r="I63" s="17"/>
      <c r="J63" s="17"/>
      <c r="K63" s="17"/>
      <c r="L63" s="1"/>
      <c r="M63" s="10"/>
    </row>
    <row r="64" spans="1:18" x14ac:dyDescent="0.2">
      <c r="A64" s="1"/>
      <c r="B64" s="1"/>
      <c r="C64" s="1" t="s">
        <v>164</v>
      </c>
      <c r="D64" s="17"/>
      <c r="E64" s="17"/>
      <c r="F64" s="17"/>
      <c r="G64" s="17"/>
      <c r="H64" s="17"/>
      <c r="I64" s="17"/>
      <c r="J64" s="17"/>
      <c r="K64" s="17"/>
      <c r="L64" s="1"/>
      <c r="M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0"/>
      <c r="N70" s="1"/>
      <c r="O70" s="1"/>
      <c r="P70" s="1"/>
      <c r="Q70" s="1"/>
      <c r="R70" s="1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7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7"/>
      <c r="Q74" s="1"/>
      <c r="R74" s="17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7"/>
      <c r="Q75" s="1"/>
      <c r="R75" s="1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4"/>
      <c r="Q77" s="1"/>
      <c r="R77" s="1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4"/>
      <c r="Q78" s="1"/>
      <c r="R78" s="1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4"/>
      <c r="Q81" s="1"/>
      <c r="R81" s="1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4"/>
      <c r="Q82" s="1"/>
      <c r="R82" s="1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0"/>
      <c r="N83" s="1"/>
      <c r="O83" s="1"/>
      <c r="P83" s="1"/>
      <c r="Q83" s="1"/>
      <c r="R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7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2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2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2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4"/>
    </row>
    <row r="100" spans="1:20" x14ac:dyDescent="0.2">
      <c r="N100" s="1"/>
      <c r="O100" s="1"/>
      <c r="P100" s="1"/>
      <c r="Q100" s="1"/>
      <c r="R100" s="14"/>
    </row>
    <row r="101" spans="1:2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0"/>
    </row>
    <row r="102" spans="1:2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2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20" x14ac:dyDescent="0.2">
      <c r="N104" s="1"/>
      <c r="O104" s="1"/>
      <c r="P104" s="1"/>
      <c r="Q104" s="1"/>
      <c r="R104" s="1"/>
    </row>
    <row r="105" spans="1:2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0"/>
    </row>
    <row r="106" spans="1:2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2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20" x14ac:dyDescent="0.2">
      <c r="N109" s="1"/>
      <c r="O109" s="1"/>
      <c r="P109" s="1"/>
      <c r="Q109" s="1"/>
      <c r="R109" s="1"/>
      <c r="S109" s="1"/>
      <c r="T109" s="1"/>
    </row>
    <row r="110" spans="1:2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0"/>
    </row>
    <row r="111" spans="1:20" x14ac:dyDescent="0.2">
      <c r="N111" s="1"/>
      <c r="O111" s="1"/>
      <c r="P111" s="1"/>
      <c r="Q111" s="1"/>
      <c r="R111" s="1"/>
      <c r="S111" s="1"/>
      <c r="T111" s="1"/>
    </row>
    <row r="112" spans="1:2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2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7"/>
      <c r="T113" s="1"/>
    </row>
    <row r="114" spans="1:2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7"/>
      <c r="T114" s="1"/>
    </row>
    <row r="115" spans="1:2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7"/>
    </row>
    <row r="116" spans="1:2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0"/>
      <c r="N116" s="1"/>
      <c r="O116" s="1"/>
      <c r="P116" s="1"/>
      <c r="Q116" s="1"/>
      <c r="R116" s="17"/>
      <c r="S116" s="17"/>
      <c r="T116" s="17"/>
    </row>
    <row r="117" spans="1:2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"/>
      <c r="N117" s="1"/>
      <c r="O117" s="1"/>
      <c r="P117" s="1"/>
      <c r="Q117" s="1"/>
      <c r="R117" s="17"/>
      <c r="S117" s="17"/>
      <c r="T117" s="17"/>
    </row>
    <row r="118" spans="1:2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">
      <c r="N122" s="1"/>
      <c r="O122" s="1"/>
      <c r="P122" s="1"/>
      <c r="Q122" s="1"/>
      <c r="R122" s="11"/>
      <c r="S122" s="1"/>
      <c r="T122" s="1"/>
    </row>
    <row r="123" spans="1:2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</row>
    <row r="124" spans="1:2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4"/>
      <c r="S125" s="14"/>
      <c r="T125" s="14"/>
    </row>
    <row r="126" spans="1:20" ht="15" thickBo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3"/>
      <c r="S126" s="13"/>
      <c r="T126" s="13"/>
    </row>
    <row r="127" spans="1:20" ht="15" thickTop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0"/>
      <c r="N127" s="1"/>
      <c r="O127" s="1"/>
      <c r="P127" s="1"/>
      <c r="Q127" s="1"/>
      <c r="R127" s="1"/>
      <c r="S127" s="1"/>
      <c r="T127" s="1"/>
    </row>
    <row r="128" spans="1:2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">
      <c r="N134" s="1"/>
      <c r="O134" s="1"/>
      <c r="P134" s="1"/>
      <c r="Q134" s="1"/>
      <c r="R134" s="1"/>
      <c r="S134" s="1"/>
      <c r="T134" s="1"/>
    </row>
    <row r="135" spans="1:2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0"/>
    </row>
    <row r="136" spans="1:2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">
      <c r="N139" s="1"/>
      <c r="O139" s="1"/>
      <c r="P139" s="1"/>
      <c r="Q139" s="1"/>
      <c r="R139" s="1"/>
      <c r="S139" s="1"/>
      <c r="T139" s="1"/>
    </row>
    <row r="140" spans="1:2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0"/>
    </row>
    <row r="141" spans="1:2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2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2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2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6" spans="1:13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0"/>
    </row>
    <row r="147" spans="1:13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9" spans="1:13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0"/>
    </row>
    <row r="150" spans="1:13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3" spans="1:13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5" spans="1:13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1"/>
    </row>
    <row r="158" spans="1:13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59" spans="1:13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1"/>
    </row>
  </sheetData>
  <printOptions horizontalCentered="1"/>
  <pageMargins left="0.25" right="0.25" top="0.75" bottom="0" header="0" footer="0.5"/>
  <pageSetup paperSize="9" scale="97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4"/>
  <sheetViews>
    <sheetView showGridLines="0" topLeftCell="A24" zoomScaleNormal="100" workbookViewId="0">
      <selection sqref="A1:K47"/>
    </sheetView>
  </sheetViews>
  <sheetFormatPr defaultColWidth="9.77734375" defaultRowHeight="14.25" x14ac:dyDescent="0.2"/>
  <cols>
    <col min="1" max="1" width="2.33203125" style="26" customWidth="1"/>
    <col min="2" max="2" width="1.77734375" style="26" customWidth="1"/>
    <col min="3" max="3" width="28" style="26" customWidth="1"/>
    <col min="4" max="4" width="10.6640625" style="26" customWidth="1"/>
    <col min="5" max="5" width="1.33203125" style="26" customWidth="1"/>
    <col min="6" max="6" width="15.77734375" style="26" customWidth="1"/>
    <col min="7" max="7" width="1.33203125" style="26" customWidth="1"/>
    <col min="8" max="8" width="10.44140625" style="26" customWidth="1"/>
    <col min="9" max="9" width="1.33203125" style="26" customWidth="1"/>
    <col min="10" max="10" width="15.77734375" style="26" customWidth="1"/>
    <col min="11" max="11" width="3.44140625" style="26" customWidth="1"/>
    <col min="12" max="12" width="1.6640625" style="26" customWidth="1"/>
    <col min="13" max="13" width="13.77734375" style="26" customWidth="1"/>
    <col min="14" max="14" width="9.77734375" style="26"/>
    <col min="15" max="15" width="11.77734375" style="26" customWidth="1"/>
    <col min="16" max="16" width="10.77734375" style="26" customWidth="1"/>
    <col min="17" max="17" width="3.44140625" style="26" customWidth="1"/>
    <col min="18" max="18" width="11.77734375" style="26" customWidth="1"/>
    <col min="19" max="19" width="12.77734375" style="26" customWidth="1"/>
    <col min="20" max="16384" width="9.77734375" style="26"/>
  </cols>
  <sheetData>
    <row r="1" spans="1:18" x14ac:dyDescent="0.2">
      <c r="A1" s="66" t="s">
        <v>14</v>
      </c>
      <c r="B1" s="15"/>
      <c r="D1" s="15"/>
      <c r="E1" s="15"/>
      <c r="F1" s="15"/>
      <c r="G1" s="15"/>
      <c r="H1" s="15"/>
      <c r="I1" s="15"/>
      <c r="J1" s="15"/>
      <c r="K1" s="24"/>
      <c r="L1" s="15"/>
      <c r="M1" s="15"/>
      <c r="N1" s="15"/>
      <c r="O1" s="15"/>
      <c r="P1" s="15"/>
      <c r="Q1" s="15"/>
      <c r="R1" s="15"/>
    </row>
    <row r="2" spans="1:18" x14ac:dyDescent="0.2">
      <c r="A2" s="66" t="s">
        <v>15</v>
      </c>
      <c r="B2" s="15"/>
      <c r="D2" s="15"/>
      <c r="E2" s="15"/>
      <c r="F2" s="15"/>
      <c r="G2" s="15"/>
      <c r="H2" s="15"/>
      <c r="I2" s="15"/>
      <c r="J2" s="15"/>
      <c r="K2" s="24"/>
      <c r="L2" s="15"/>
      <c r="M2" s="15"/>
      <c r="N2" s="15"/>
      <c r="O2" s="15"/>
      <c r="P2" s="15"/>
      <c r="Q2" s="15"/>
      <c r="R2" s="15"/>
    </row>
    <row r="3" spans="1:18" ht="8.25" customHeight="1" x14ac:dyDescent="0.2">
      <c r="A3" s="66"/>
      <c r="B3" s="15"/>
      <c r="C3" s="15"/>
      <c r="D3" s="15"/>
      <c r="E3" s="15"/>
      <c r="F3" s="15"/>
      <c r="G3" s="15"/>
      <c r="H3" s="15"/>
      <c r="I3" s="15"/>
      <c r="J3" s="15"/>
      <c r="K3" s="24"/>
      <c r="L3" s="15"/>
      <c r="M3" s="15"/>
      <c r="N3" s="15"/>
      <c r="O3" s="15"/>
      <c r="P3" s="15"/>
      <c r="Q3" s="15"/>
      <c r="R3" s="15"/>
    </row>
    <row r="4" spans="1:18" x14ac:dyDescent="0.2">
      <c r="A4" s="66" t="str">
        <f>IS!A4</f>
        <v>Quarterly report on consolidated results for the fourth quarter ended 31 March 2014</v>
      </c>
      <c r="B4" s="15"/>
      <c r="C4" s="15"/>
      <c r="D4" s="15"/>
      <c r="E4" s="15"/>
      <c r="F4" s="15"/>
      <c r="G4" s="15"/>
      <c r="H4" s="15"/>
      <c r="I4" s="15"/>
      <c r="J4" s="15"/>
      <c r="K4" s="24"/>
      <c r="L4" s="15"/>
      <c r="M4" s="15"/>
      <c r="N4" s="15"/>
      <c r="O4" s="15"/>
      <c r="P4" s="15"/>
      <c r="Q4" s="15"/>
      <c r="R4" s="15"/>
    </row>
    <row r="5" spans="1:18" x14ac:dyDescent="0.2">
      <c r="A5" s="66" t="s">
        <v>44</v>
      </c>
      <c r="B5" s="15"/>
      <c r="C5" s="15"/>
      <c r="D5" s="15"/>
      <c r="E5" s="15"/>
      <c r="F5" s="15"/>
      <c r="G5" s="15"/>
      <c r="H5" s="15"/>
      <c r="I5" s="15"/>
      <c r="J5" s="15"/>
      <c r="K5" s="24"/>
      <c r="L5" s="15"/>
      <c r="M5" s="15"/>
      <c r="N5" s="15"/>
      <c r="O5" s="15"/>
      <c r="P5" s="15"/>
      <c r="Q5" s="15"/>
      <c r="R5" s="15"/>
    </row>
    <row r="6" spans="1:18" ht="9.75" customHeight="1" x14ac:dyDescent="0.2">
      <c r="A6" s="66"/>
      <c r="B6" s="15"/>
      <c r="C6" s="15"/>
      <c r="D6" s="15"/>
      <c r="E6" s="15"/>
      <c r="F6" s="15"/>
      <c r="G6" s="15"/>
      <c r="H6" s="15"/>
      <c r="I6" s="15"/>
      <c r="J6" s="15"/>
      <c r="K6" s="24"/>
      <c r="L6" s="15"/>
      <c r="M6" s="15"/>
      <c r="N6" s="15"/>
      <c r="O6" s="15"/>
      <c r="P6" s="15"/>
      <c r="Q6" s="15"/>
      <c r="R6" s="15"/>
    </row>
    <row r="7" spans="1:18" x14ac:dyDescent="0.2">
      <c r="A7" s="66" t="s">
        <v>106</v>
      </c>
      <c r="B7" s="15"/>
      <c r="C7" s="15"/>
      <c r="D7" s="15"/>
      <c r="E7" s="15"/>
      <c r="F7" s="15"/>
      <c r="G7" s="15"/>
      <c r="H7" s="15"/>
      <c r="I7" s="15"/>
      <c r="J7" s="15"/>
      <c r="K7" s="24"/>
      <c r="L7" s="66"/>
      <c r="M7" s="15"/>
      <c r="N7" s="15"/>
      <c r="O7" s="15"/>
      <c r="P7" s="15"/>
      <c r="Q7" s="15"/>
      <c r="R7" s="15"/>
    </row>
    <row r="8" spans="1:18" ht="9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24"/>
      <c r="L8" s="15"/>
      <c r="M8" s="15"/>
      <c r="N8" s="15"/>
      <c r="O8" s="15"/>
      <c r="P8" s="15"/>
      <c r="Q8" s="15"/>
      <c r="R8" s="15"/>
    </row>
    <row r="9" spans="1:18" x14ac:dyDescent="0.2">
      <c r="A9" s="15"/>
      <c r="B9" s="15"/>
      <c r="C9" s="15"/>
      <c r="D9" s="66" t="s">
        <v>16</v>
      </c>
      <c r="E9" s="15"/>
      <c r="F9" s="15"/>
      <c r="G9" s="15"/>
      <c r="H9" s="66" t="s">
        <v>39</v>
      </c>
      <c r="I9" s="15"/>
      <c r="J9" s="15"/>
      <c r="K9" s="24"/>
      <c r="L9" s="15"/>
      <c r="M9" s="15"/>
      <c r="N9" s="15"/>
      <c r="O9" s="15"/>
      <c r="P9" s="24"/>
      <c r="Q9" s="15"/>
      <c r="R9" s="24"/>
    </row>
    <row r="10" spans="1:18" x14ac:dyDescent="0.2">
      <c r="A10" s="15"/>
      <c r="B10" s="15"/>
      <c r="C10" s="15"/>
      <c r="D10" s="16" t="s">
        <v>17</v>
      </c>
      <c r="E10" s="16"/>
      <c r="F10" s="16" t="s">
        <v>18</v>
      </c>
      <c r="G10" s="16"/>
      <c r="H10" s="16" t="s">
        <v>3</v>
      </c>
      <c r="I10" s="16"/>
      <c r="J10" s="16" t="s">
        <v>18</v>
      </c>
      <c r="K10" s="24"/>
      <c r="L10" s="15"/>
      <c r="M10" s="15"/>
      <c r="N10" s="15"/>
      <c r="O10" s="15"/>
      <c r="P10" s="24"/>
      <c r="Q10" s="15"/>
      <c r="R10" s="24"/>
    </row>
    <row r="11" spans="1:18" x14ac:dyDescent="0.2">
      <c r="A11" s="15"/>
      <c r="B11" s="15"/>
      <c r="C11" s="15"/>
      <c r="D11" s="16" t="s">
        <v>19</v>
      </c>
      <c r="E11" s="16"/>
      <c r="F11" s="16" t="s">
        <v>20</v>
      </c>
      <c r="G11" s="16"/>
      <c r="H11" s="16" t="s">
        <v>19</v>
      </c>
      <c r="I11" s="16"/>
      <c r="J11" s="16" t="s">
        <v>20</v>
      </c>
      <c r="K11" s="24"/>
      <c r="L11" s="15"/>
      <c r="M11" s="15"/>
      <c r="N11" s="15"/>
      <c r="O11" s="15"/>
      <c r="P11" s="24"/>
      <c r="Q11" s="15"/>
      <c r="R11" s="24"/>
    </row>
    <row r="12" spans="1:18" x14ac:dyDescent="0.2">
      <c r="A12" s="15"/>
      <c r="B12" s="15"/>
      <c r="C12" s="15"/>
      <c r="D12" s="16" t="s">
        <v>5</v>
      </c>
      <c r="E12" s="16"/>
      <c r="F12" s="16" t="s">
        <v>5</v>
      </c>
      <c r="G12" s="16"/>
      <c r="H12" s="16" t="s">
        <v>21</v>
      </c>
      <c r="I12" s="16"/>
      <c r="J12" s="16" t="str">
        <f>IS!J12</f>
        <v>PERIOD</v>
      </c>
      <c r="K12" s="24"/>
      <c r="L12" s="15"/>
      <c r="M12" s="15"/>
      <c r="N12" s="15"/>
      <c r="O12" s="15"/>
      <c r="P12" s="24"/>
      <c r="Q12" s="15"/>
      <c r="R12" s="24"/>
    </row>
    <row r="13" spans="1:18" x14ac:dyDescent="0.2">
      <c r="A13" s="15"/>
      <c r="B13" s="15"/>
      <c r="C13" s="15"/>
      <c r="D13" s="67" t="str">
        <f>IS!D13</f>
        <v>31/03/14</v>
      </c>
      <c r="E13" s="68"/>
      <c r="F13" s="67" t="str">
        <f>IS!F13</f>
        <v>31/03/13</v>
      </c>
      <c r="G13" s="68"/>
      <c r="H13" s="68" t="str">
        <f>D13</f>
        <v>31/03/14</v>
      </c>
      <c r="I13" s="68"/>
      <c r="J13" s="68" t="str">
        <f>F13</f>
        <v>31/03/13</v>
      </c>
      <c r="K13" s="69"/>
      <c r="L13" s="70"/>
      <c r="M13" s="70"/>
      <c r="N13" s="70"/>
      <c r="O13" s="70"/>
      <c r="P13" s="71"/>
      <c r="Q13" s="15"/>
      <c r="R13" s="24"/>
    </row>
    <row r="14" spans="1:18" ht="12.75" customHeight="1" x14ac:dyDescent="0.2">
      <c r="A14" s="15"/>
      <c r="B14" s="15"/>
      <c r="C14" s="15"/>
      <c r="D14" s="16" t="s">
        <v>8</v>
      </c>
      <c r="E14" s="16"/>
      <c r="F14" s="16" t="s">
        <v>8</v>
      </c>
      <c r="G14" s="16"/>
      <c r="H14" s="16" t="s">
        <v>8</v>
      </c>
      <c r="I14" s="16"/>
      <c r="J14" s="16" t="s">
        <v>8</v>
      </c>
      <c r="K14" s="24"/>
      <c r="L14" s="15"/>
      <c r="M14" s="15"/>
      <c r="N14" s="15"/>
      <c r="O14" s="15"/>
      <c r="P14" s="24"/>
      <c r="Q14" s="15"/>
      <c r="R14" s="24"/>
    </row>
    <row r="15" spans="1:18" ht="12" customHeight="1" x14ac:dyDescent="0.2">
      <c r="A15" s="15"/>
      <c r="B15" s="15"/>
      <c r="C15" s="15"/>
      <c r="D15" s="15"/>
      <c r="E15" s="15"/>
      <c r="F15" s="16"/>
      <c r="G15" s="15"/>
      <c r="H15" s="15"/>
      <c r="I15" s="15"/>
      <c r="J15" s="16"/>
      <c r="K15" s="24"/>
      <c r="L15" s="15"/>
      <c r="M15" s="15"/>
      <c r="N15" s="15"/>
      <c r="O15" s="15"/>
      <c r="P15" s="15"/>
      <c r="Q15" s="15"/>
      <c r="R15" s="15"/>
    </row>
    <row r="16" spans="1:18" ht="15" x14ac:dyDescent="0.2">
      <c r="A16" s="15"/>
      <c r="B16" s="15"/>
      <c r="C16" s="15" t="s">
        <v>201</v>
      </c>
      <c r="D16" s="15">
        <f>IS!D41</f>
        <v>12026</v>
      </c>
      <c r="E16" s="15"/>
      <c r="F16" s="15">
        <f>IS!F41</f>
        <v>-1708</v>
      </c>
      <c r="G16" s="15"/>
      <c r="H16" s="15">
        <f>IS!H41</f>
        <v>47369</v>
      </c>
      <c r="I16" s="15"/>
      <c r="J16" s="15">
        <f>IS!J41</f>
        <v>33739</v>
      </c>
      <c r="K16" s="24"/>
      <c r="L16" s="15"/>
      <c r="M16" s="72"/>
      <c r="N16" s="15"/>
      <c r="O16" s="15"/>
      <c r="P16" s="15"/>
      <c r="Q16" s="15"/>
      <c r="R16" s="15"/>
    </row>
    <row r="17" spans="1:18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4"/>
      <c r="L17" s="15"/>
      <c r="M17" s="15"/>
      <c r="N17" s="15"/>
      <c r="O17" s="15"/>
      <c r="P17" s="15"/>
      <c r="Q17" s="15"/>
      <c r="R17" s="15"/>
    </row>
    <row r="18" spans="1:18" x14ac:dyDescent="0.2">
      <c r="A18" s="15"/>
      <c r="B18" s="15"/>
      <c r="C18" s="73" t="s">
        <v>102</v>
      </c>
      <c r="D18" s="15"/>
      <c r="E18" s="15"/>
      <c r="F18" s="15"/>
      <c r="G18" s="15"/>
      <c r="H18" s="15"/>
      <c r="I18" s="15"/>
      <c r="J18" s="15"/>
      <c r="K18" s="24"/>
      <c r="L18" s="15"/>
      <c r="M18" s="15"/>
      <c r="N18" s="15"/>
      <c r="O18" s="15"/>
      <c r="P18" s="15"/>
      <c r="Q18" s="15"/>
      <c r="R18" s="15"/>
    </row>
    <row r="19" spans="1:18" x14ac:dyDescent="0.2">
      <c r="A19" s="15"/>
      <c r="B19" s="15"/>
      <c r="C19" s="73" t="s">
        <v>154</v>
      </c>
      <c r="D19" s="15"/>
      <c r="E19" s="15"/>
      <c r="F19" s="15"/>
      <c r="G19" s="15"/>
      <c r="H19" s="15"/>
      <c r="I19" s="15"/>
      <c r="J19" s="15"/>
      <c r="K19" s="24"/>
      <c r="L19" s="15"/>
      <c r="M19" s="15"/>
      <c r="N19" s="15"/>
      <c r="O19" s="15"/>
      <c r="P19" s="15"/>
      <c r="Q19" s="15"/>
      <c r="R19" s="15"/>
    </row>
    <row r="20" spans="1:18" x14ac:dyDescent="0.2">
      <c r="A20" s="15"/>
      <c r="B20" s="15"/>
      <c r="C20" s="15" t="s">
        <v>103</v>
      </c>
      <c r="D20" s="16">
        <f>+D23-D16</f>
        <v>-6340</v>
      </c>
      <c r="E20" s="15"/>
      <c r="F20" s="16">
        <f>+F23-F16</f>
        <v>-255</v>
      </c>
      <c r="G20" s="15"/>
      <c r="H20" s="16">
        <f>+H23-H16</f>
        <v>-30758</v>
      </c>
      <c r="I20" s="15"/>
      <c r="J20" s="16">
        <f>+J23-J16</f>
        <v>-7168</v>
      </c>
      <c r="K20" s="24"/>
      <c r="L20" s="15"/>
      <c r="M20" s="15"/>
      <c r="N20" s="15"/>
      <c r="O20" s="15"/>
      <c r="P20" s="15"/>
      <c r="Q20" s="15"/>
      <c r="R20" s="15"/>
    </row>
    <row r="21" spans="1:18" ht="8.25" customHeight="1" x14ac:dyDescent="0.2">
      <c r="A21" s="15"/>
      <c r="B21" s="15"/>
      <c r="C21" s="15"/>
      <c r="D21" s="25"/>
      <c r="E21" s="25"/>
      <c r="F21" s="25"/>
      <c r="G21" s="25"/>
      <c r="H21" s="25"/>
      <c r="I21" s="25"/>
      <c r="J21" s="25"/>
      <c r="K21" s="24"/>
      <c r="L21" s="15"/>
      <c r="M21" s="15"/>
      <c r="N21" s="15"/>
      <c r="O21" s="15"/>
      <c r="P21" s="15"/>
      <c r="Q21" s="15"/>
      <c r="R21" s="15"/>
    </row>
    <row r="22" spans="1:18" ht="23.25" customHeight="1" x14ac:dyDescent="0.2">
      <c r="A22" s="15"/>
      <c r="B22" s="15"/>
      <c r="C22" s="15" t="s">
        <v>101</v>
      </c>
      <c r="D22" s="15"/>
      <c r="E22" s="15"/>
      <c r="F22" s="15"/>
      <c r="G22" s="15"/>
      <c r="H22" s="15"/>
      <c r="I22" s="15"/>
      <c r="J22" s="15"/>
      <c r="K22" s="24"/>
      <c r="L22" s="15"/>
      <c r="M22" s="15"/>
      <c r="N22" s="15"/>
      <c r="O22" s="15"/>
      <c r="P22" s="15"/>
      <c r="Q22" s="15"/>
      <c r="R22" s="15"/>
    </row>
    <row r="23" spans="1:18" ht="15" thickBot="1" x14ac:dyDescent="0.25">
      <c r="A23" s="15"/>
      <c r="B23" s="15"/>
      <c r="C23" s="15" t="s">
        <v>155</v>
      </c>
      <c r="D23" s="64">
        <v>5686</v>
      </c>
      <c r="E23" s="64"/>
      <c r="F23" s="64">
        <v>-1963</v>
      </c>
      <c r="G23" s="64"/>
      <c r="H23" s="64">
        <f>+EQUITY!K18</f>
        <v>16611</v>
      </c>
      <c r="I23" s="64"/>
      <c r="J23" s="64">
        <f>+EQUITY!K32</f>
        <v>26571</v>
      </c>
      <c r="K23" s="24"/>
      <c r="L23" s="15"/>
      <c r="M23" s="15"/>
      <c r="N23" s="15"/>
      <c r="O23" s="15"/>
      <c r="P23" s="15"/>
      <c r="Q23" s="15"/>
      <c r="R23" s="15"/>
    </row>
    <row r="24" spans="1:18" ht="15" thickTop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24"/>
      <c r="L24" s="15"/>
      <c r="M24" s="15"/>
      <c r="N24" s="15"/>
      <c r="O24" s="15"/>
      <c r="P24" s="15"/>
      <c r="Q24" s="15"/>
      <c r="R24" s="15"/>
    </row>
    <row r="25" spans="1:18" x14ac:dyDescent="0.2">
      <c r="A25" s="15"/>
      <c r="B25" s="15"/>
      <c r="C25" s="15" t="s">
        <v>104</v>
      </c>
      <c r="D25" s="15"/>
      <c r="E25" s="15"/>
      <c r="F25" s="15"/>
      <c r="G25" s="15"/>
      <c r="H25" s="15"/>
      <c r="I25" s="15"/>
      <c r="J25" s="15"/>
      <c r="K25" s="24"/>
      <c r="L25" s="15"/>
      <c r="M25" s="15"/>
      <c r="N25" s="15"/>
      <c r="O25" s="15"/>
      <c r="P25" s="15"/>
      <c r="Q25" s="15"/>
      <c r="R25" s="15"/>
    </row>
    <row r="26" spans="1:18" x14ac:dyDescent="0.2">
      <c r="A26" s="15"/>
      <c r="B26" s="15"/>
      <c r="C26" s="15" t="s">
        <v>105</v>
      </c>
      <c r="D26" s="15"/>
      <c r="E26" s="15"/>
      <c r="F26" s="15"/>
      <c r="G26" s="15"/>
      <c r="H26" s="15"/>
      <c r="I26" s="15"/>
      <c r="J26" s="15"/>
      <c r="K26" s="24"/>
      <c r="L26" s="15"/>
      <c r="M26" s="15"/>
      <c r="N26" s="15"/>
      <c r="O26" s="15"/>
      <c r="P26" s="15"/>
      <c r="Q26" s="15"/>
      <c r="R26" s="15"/>
    </row>
    <row r="27" spans="1:18" ht="6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24"/>
      <c r="L27" s="15"/>
      <c r="M27" s="15"/>
      <c r="N27" s="15"/>
      <c r="O27" s="15"/>
      <c r="P27" s="15"/>
      <c r="Q27" s="15"/>
      <c r="R27" s="15"/>
    </row>
    <row r="28" spans="1:18" ht="15" x14ac:dyDescent="0.2">
      <c r="A28" s="15"/>
      <c r="B28" s="15"/>
      <c r="C28" s="15" t="s">
        <v>59</v>
      </c>
      <c r="D28" s="15">
        <v>3241</v>
      </c>
      <c r="E28" s="15"/>
      <c r="F28" s="15">
        <v>-26153</v>
      </c>
      <c r="G28" s="15">
        <v>10549</v>
      </c>
      <c r="H28" s="15">
        <f>+EQUITY!I18</f>
        <v>20494</v>
      </c>
      <c r="I28" s="15"/>
      <c r="J28" s="15">
        <f>+EQUITY!I32</f>
        <v>16468</v>
      </c>
      <c r="K28" s="24"/>
      <c r="L28" s="15"/>
      <c r="M28" s="72"/>
      <c r="N28" s="15"/>
      <c r="O28" s="15"/>
      <c r="P28" s="15"/>
      <c r="Q28" s="15"/>
      <c r="R28" s="15"/>
    </row>
    <row r="29" spans="1:18" x14ac:dyDescent="0.2">
      <c r="A29" s="15"/>
      <c r="B29" s="15"/>
      <c r="C29" s="15" t="s">
        <v>138</v>
      </c>
      <c r="D29" s="15">
        <v>2445</v>
      </c>
      <c r="E29" s="15"/>
      <c r="F29" s="15">
        <v>24190</v>
      </c>
      <c r="G29" s="15"/>
      <c r="H29" s="15">
        <f>+EQUITY!J18</f>
        <v>-3883</v>
      </c>
      <c r="I29" s="15"/>
      <c r="J29" s="15">
        <f>+EQUITY!J32</f>
        <v>10103</v>
      </c>
      <c r="K29" s="24"/>
      <c r="L29" s="15"/>
      <c r="M29" s="15"/>
      <c r="N29" s="15"/>
      <c r="O29" s="15"/>
      <c r="P29" s="15"/>
      <c r="Q29" s="15"/>
      <c r="R29" s="15"/>
    </row>
    <row r="30" spans="1:18" ht="6" customHeight="1" x14ac:dyDescent="0.2">
      <c r="A30" s="15"/>
      <c r="B30" s="15"/>
      <c r="C30" s="15"/>
      <c r="D30" s="25"/>
      <c r="E30" s="25"/>
      <c r="F30" s="25"/>
      <c r="G30" s="25"/>
      <c r="H30" s="25"/>
      <c r="I30" s="25"/>
      <c r="J30" s="25"/>
      <c r="K30" s="24"/>
      <c r="L30" s="15"/>
      <c r="M30" s="15"/>
      <c r="N30" s="15"/>
      <c r="O30" s="15"/>
      <c r="P30" s="15"/>
      <c r="Q30" s="15"/>
      <c r="R30" s="15"/>
    </row>
    <row r="31" spans="1:18" ht="23.25" customHeight="1" x14ac:dyDescent="0.2">
      <c r="A31" s="15"/>
      <c r="B31" s="15"/>
      <c r="C31" s="15" t="s">
        <v>101</v>
      </c>
      <c r="D31" s="15"/>
      <c r="E31" s="15"/>
      <c r="F31" s="15"/>
      <c r="G31" s="15"/>
      <c r="H31" s="15"/>
      <c r="I31" s="15"/>
      <c r="J31" s="15"/>
      <c r="K31" s="24"/>
      <c r="L31" s="15"/>
      <c r="M31" s="15"/>
      <c r="N31" s="15"/>
      <c r="O31" s="15"/>
      <c r="P31" s="15"/>
      <c r="Q31" s="15"/>
      <c r="R31" s="15"/>
    </row>
    <row r="32" spans="1:18" ht="18" customHeight="1" thickBot="1" x14ac:dyDescent="0.25">
      <c r="A32" s="15"/>
      <c r="B32" s="15"/>
      <c r="C32" s="15" t="s">
        <v>155</v>
      </c>
      <c r="D32" s="64">
        <f>SUM(D28:D29)</f>
        <v>5686</v>
      </c>
      <c r="E32" s="64"/>
      <c r="F32" s="64">
        <f>SUM(F28:F29)</f>
        <v>-1963</v>
      </c>
      <c r="G32" s="64"/>
      <c r="H32" s="64">
        <f>SUM(H28:H29)</f>
        <v>16611</v>
      </c>
      <c r="I32" s="64"/>
      <c r="J32" s="64">
        <f>SUM(J28:J29)</f>
        <v>26571</v>
      </c>
      <c r="K32" s="24"/>
      <c r="L32" s="66"/>
      <c r="M32" s="15"/>
      <c r="N32" s="15"/>
      <c r="O32" s="15"/>
      <c r="P32" s="15"/>
      <c r="Q32" s="15"/>
      <c r="R32" s="15"/>
    </row>
    <row r="33" spans="1:18" ht="21.75" customHeight="1" thickTop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24"/>
      <c r="L33" s="15"/>
      <c r="M33" s="15"/>
      <c r="N33" s="15"/>
      <c r="O33" s="15"/>
      <c r="P33" s="15"/>
      <c r="Q33" s="15"/>
      <c r="R33" s="15"/>
    </row>
    <row r="34" spans="1:18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24"/>
      <c r="L34" s="15"/>
      <c r="M34" s="15"/>
    </row>
    <row r="35" spans="1:18" x14ac:dyDescent="0.2">
      <c r="A35" s="15"/>
      <c r="B35" s="15"/>
      <c r="C35" s="15"/>
      <c r="D35" s="24"/>
      <c r="E35" s="24"/>
      <c r="F35" s="24"/>
      <c r="G35" s="24"/>
      <c r="H35" s="24"/>
      <c r="I35" s="24"/>
      <c r="J35" s="24"/>
      <c r="K35" s="24"/>
      <c r="L35" s="15"/>
      <c r="M35" s="15"/>
    </row>
    <row r="36" spans="1:18" x14ac:dyDescent="0.2">
      <c r="A36" s="15"/>
      <c r="B36" s="15"/>
      <c r="C36" s="15"/>
      <c r="D36" s="24"/>
      <c r="E36" s="24"/>
      <c r="F36" s="24"/>
      <c r="G36" s="24"/>
      <c r="H36" s="24"/>
      <c r="I36" s="24"/>
      <c r="J36" s="24"/>
      <c r="K36" s="24"/>
      <c r="L36" s="15"/>
      <c r="M36" s="15"/>
    </row>
    <row r="37" spans="1:18" x14ac:dyDescent="0.2">
      <c r="A37" s="15"/>
      <c r="B37" s="15"/>
      <c r="C37" s="15"/>
      <c r="D37" s="24"/>
      <c r="E37" s="24"/>
      <c r="F37" s="24"/>
      <c r="G37" s="24"/>
      <c r="H37" s="24"/>
      <c r="I37" s="24"/>
      <c r="J37" s="24"/>
      <c r="K37" s="24"/>
      <c r="L37" s="15"/>
      <c r="M37" s="15"/>
    </row>
    <row r="38" spans="1:18" x14ac:dyDescent="0.2">
      <c r="A38" s="15"/>
      <c r="B38" s="15"/>
      <c r="C38" s="15"/>
      <c r="D38" s="24"/>
      <c r="E38" s="24"/>
      <c r="F38" s="24"/>
      <c r="G38" s="24"/>
      <c r="H38" s="24"/>
      <c r="I38" s="24"/>
      <c r="J38" s="24"/>
      <c r="K38" s="24"/>
      <c r="L38" s="15"/>
      <c r="M38" s="15"/>
    </row>
    <row r="39" spans="1:18" x14ac:dyDescent="0.2">
      <c r="A39" s="15"/>
      <c r="B39" s="15"/>
      <c r="C39" s="15"/>
      <c r="D39" s="24"/>
      <c r="E39" s="24"/>
      <c r="F39" s="24"/>
      <c r="G39" s="24"/>
      <c r="H39" s="24"/>
      <c r="I39" s="24"/>
      <c r="J39" s="24"/>
      <c r="K39" s="24"/>
      <c r="L39" s="15"/>
      <c r="M39" s="15"/>
    </row>
    <row r="40" spans="1:18" x14ac:dyDescent="0.2">
      <c r="A40" s="15"/>
      <c r="B40" s="15"/>
      <c r="C40" s="15"/>
      <c r="D40" s="24"/>
      <c r="E40" s="24"/>
      <c r="F40" s="24"/>
      <c r="G40" s="24"/>
      <c r="H40" s="24"/>
      <c r="I40" s="24"/>
      <c r="J40" s="24"/>
      <c r="K40" s="24"/>
      <c r="L40" s="15"/>
      <c r="M40" s="15"/>
    </row>
    <row r="41" spans="1:18" x14ac:dyDescent="0.2">
      <c r="A41" s="15"/>
      <c r="B41" s="15"/>
      <c r="C41" s="15"/>
      <c r="D41" s="24"/>
      <c r="E41" s="24"/>
      <c r="F41" s="24"/>
      <c r="G41" s="24"/>
      <c r="H41" s="24"/>
      <c r="I41" s="24"/>
      <c r="J41" s="24"/>
      <c r="K41" s="24"/>
      <c r="L41" s="15"/>
      <c r="M41" s="15"/>
    </row>
    <row r="42" spans="1:18" x14ac:dyDescent="0.2">
      <c r="A42" s="15"/>
      <c r="B42" s="15"/>
      <c r="C42" s="15"/>
      <c r="D42" s="24"/>
      <c r="E42" s="24"/>
      <c r="F42" s="24"/>
      <c r="G42" s="24"/>
      <c r="H42" s="24"/>
      <c r="I42" s="24"/>
      <c r="J42" s="24"/>
      <c r="K42" s="24"/>
      <c r="L42" s="15"/>
      <c r="M42" s="15"/>
    </row>
    <row r="43" spans="1:18" x14ac:dyDescent="0.2">
      <c r="A43" s="15"/>
      <c r="B43" s="15"/>
      <c r="C43" s="15"/>
      <c r="D43" s="24"/>
      <c r="E43" s="24"/>
      <c r="F43" s="24"/>
      <c r="G43" s="24"/>
      <c r="H43" s="24"/>
      <c r="I43" s="24"/>
      <c r="J43" s="24"/>
      <c r="K43" s="24"/>
      <c r="L43" s="15"/>
      <c r="M43" s="15"/>
    </row>
    <row r="44" spans="1:18" x14ac:dyDescent="0.2">
      <c r="A44" s="15"/>
      <c r="B44" s="15"/>
      <c r="C44" s="15" t="s">
        <v>100</v>
      </c>
      <c r="D44" s="24"/>
      <c r="E44" s="24"/>
      <c r="F44" s="24"/>
      <c r="G44" s="24"/>
      <c r="H44" s="24"/>
      <c r="I44" s="24"/>
      <c r="J44" s="24"/>
      <c r="K44" s="24"/>
      <c r="L44" s="15"/>
      <c r="M44" s="66"/>
    </row>
    <row r="45" spans="1:18" x14ac:dyDescent="0.2">
      <c r="A45" s="15"/>
      <c r="B45" s="15"/>
      <c r="C45" s="15" t="s">
        <v>164</v>
      </c>
      <c r="D45" s="24"/>
      <c r="E45" s="24"/>
      <c r="F45" s="24"/>
      <c r="G45" s="24"/>
      <c r="H45" s="24"/>
      <c r="I45" s="24"/>
      <c r="J45" s="24"/>
      <c r="K45" s="24"/>
      <c r="L45" s="15"/>
      <c r="M45" s="15"/>
    </row>
    <row r="46" spans="1:18" x14ac:dyDescent="0.2">
      <c r="A46" s="15"/>
      <c r="B46" s="15"/>
      <c r="C46" s="15"/>
      <c r="D46" s="24"/>
      <c r="E46" s="24"/>
      <c r="F46" s="24"/>
      <c r="G46" s="24"/>
      <c r="H46" s="24"/>
      <c r="I46" s="24"/>
      <c r="J46" s="24"/>
      <c r="K46" s="15"/>
      <c r="L46" s="15"/>
      <c r="M46" s="15"/>
    </row>
    <row r="47" spans="1:18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24"/>
      <c r="L47" s="15"/>
      <c r="M47" s="15"/>
    </row>
    <row r="48" spans="1:18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24"/>
      <c r="L48" s="15"/>
      <c r="M48" s="15"/>
      <c r="N48" s="15"/>
      <c r="O48" s="15"/>
      <c r="P48" s="15"/>
      <c r="Q48" s="15"/>
      <c r="R48" s="15"/>
    </row>
    <row r="49" spans="1:18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24"/>
      <c r="L49" s="15"/>
      <c r="M49" s="15"/>
      <c r="N49" s="15"/>
      <c r="O49" s="15"/>
      <c r="P49" s="15"/>
      <c r="Q49" s="15"/>
      <c r="R49" s="15"/>
    </row>
    <row r="50" spans="1:18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24"/>
      <c r="L50" s="15"/>
      <c r="M50" s="15"/>
      <c r="N50" s="15"/>
      <c r="O50" s="15"/>
      <c r="P50" s="15"/>
      <c r="Q50" s="15"/>
      <c r="R50" s="15"/>
    </row>
    <row r="51" spans="1:18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24"/>
      <c r="L51" s="15"/>
      <c r="M51" s="15"/>
      <c r="N51" s="15"/>
      <c r="O51" s="15"/>
      <c r="P51" s="15"/>
      <c r="Q51" s="15"/>
      <c r="R51" s="15"/>
    </row>
    <row r="52" spans="1:18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24"/>
      <c r="L52" s="15"/>
      <c r="M52" s="15"/>
      <c r="N52" s="15"/>
      <c r="O52" s="15"/>
      <c r="P52" s="15"/>
      <c r="Q52" s="15"/>
      <c r="R52" s="15"/>
    </row>
    <row r="53" spans="1:18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24"/>
      <c r="L53" s="15"/>
      <c r="M53" s="15"/>
      <c r="N53" s="15"/>
      <c r="O53" s="15"/>
      <c r="P53" s="15"/>
      <c r="Q53" s="15"/>
      <c r="R53" s="15"/>
    </row>
    <row r="54" spans="1:18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24"/>
      <c r="L54" s="15"/>
      <c r="M54" s="15"/>
      <c r="N54" s="15"/>
      <c r="O54" s="15"/>
      <c r="P54" s="15"/>
      <c r="Q54" s="15"/>
      <c r="R54" s="15"/>
    </row>
    <row r="55" spans="1:18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24"/>
      <c r="L55" s="15"/>
      <c r="M55" s="66"/>
      <c r="N55" s="15"/>
      <c r="O55" s="15"/>
      <c r="P55" s="15"/>
      <c r="Q55" s="15"/>
      <c r="R55" s="15"/>
    </row>
    <row r="56" spans="1:18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24"/>
      <c r="L56" s="15"/>
      <c r="M56" s="15"/>
      <c r="N56" s="15"/>
      <c r="O56" s="15"/>
      <c r="P56" s="15"/>
      <c r="Q56" s="15"/>
      <c r="R56" s="15"/>
    </row>
    <row r="57" spans="1:18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24"/>
      <c r="L57" s="15"/>
      <c r="M57" s="15"/>
      <c r="N57" s="15"/>
      <c r="O57" s="15"/>
      <c r="P57" s="15"/>
      <c r="Q57" s="15"/>
      <c r="R57" s="15"/>
    </row>
    <row r="58" spans="1:18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24"/>
      <c r="L58" s="15"/>
      <c r="M58" s="15"/>
      <c r="N58" s="15"/>
      <c r="O58" s="15"/>
      <c r="P58" s="15"/>
      <c r="Q58" s="15"/>
      <c r="R58" s="24"/>
    </row>
    <row r="59" spans="1:18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24"/>
      <c r="L59" s="15"/>
      <c r="M59" s="15"/>
      <c r="N59" s="15"/>
      <c r="O59" s="15"/>
      <c r="P59" s="24"/>
      <c r="Q59" s="15"/>
      <c r="R59" s="24"/>
    </row>
    <row r="60" spans="1:18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24"/>
      <c r="L60" s="15"/>
      <c r="M60" s="15"/>
      <c r="N60" s="15"/>
      <c r="O60" s="15"/>
      <c r="P60" s="24"/>
      <c r="Q60" s="15"/>
      <c r="R60" s="15"/>
    </row>
    <row r="61" spans="1:18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24"/>
      <c r="L61" s="15"/>
      <c r="M61" s="15"/>
      <c r="N61" s="15"/>
      <c r="O61" s="15"/>
      <c r="P61" s="15"/>
      <c r="Q61" s="15"/>
      <c r="R61" s="15"/>
    </row>
    <row r="62" spans="1:18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24"/>
      <c r="L62" s="15"/>
      <c r="M62" s="15"/>
      <c r="N62" s="15"/>
      <c r="O62" s="15"/>
      <c r="P62" s="15"/>
      <c r="Q62" s="15"/>
      <c r="R62" s="15"/>
    </row>
    <row r="63" spans="1:18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24"/>
      <c r="L63" s="15"/>
      <c r="M63" s="15"/>
      <c r="N63" s="15"/>
      <c r="O63" s="15"/>
      <c r="P63" s="15"/>
      <c r="Q63" s="15"/>
      <c r="R63" s="15"/>
    </row>
    <row r="64" spans="1:18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24"/>
      <c r="L64" s="15"/>
      <c r="M64" s="15"/>
      <c r="N64" s="15"/>
      <c r="O64" s="15"/>
      <c r="P64" s="15"/>
      <c r="Q64" s="15"/>
      <c r="R64" s="15"/>
    </row>
    <row r="65" spans="1:18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24"/>
      <c r="L65" s="15"/>
      <c r="M65" s="15"/>
      <c r="N65" s="15"/>
      <c r="O65" s="15"/>
      <c r="P65" s="15"/>
      <c r="Q65" s="15"/>
      <c r="R65" s="15"/>
    </row>
    <row r="66" spans="1:18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24"/>
      <c r="L66" s="15"/>
      <c r="M66" s="15"/>
      <c r="N66" s="15"/>
      <c r="O66" s="15"/>
      <c r="P66" s="15"/>
      <c r="Q66" s="15"/>
      <c r="R66" s="15"/>
    </row>
    <row r="67" spans="1:18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24"/>
      <c r="L67" s="15"/>
      <c r="M67" s="15"/>
      <c r="N67" s="15"/>
      <c r="O67" s="15"/>
      <c r="P67" s="15"/>
      <c r="Q67" s="15"/>
      <c r="R67" s="15"/>
    </row>
    <row r="68" spans="1:18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24"/>
      <c r="L68" s="15"/>
      <c r="M68" s="66"/>
      <c r="N68" s="15"/>
      <c r="O68" s="15"/>
      <c r="P68" s="15"/>
      <c r="Q68" s="15"/>
      <c r="R68" s="15"/>
    </row>
    <row r="69" spans="1:18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24"/>
      <c r="L69" s="15"/>
      <c r="M69" s="15"/>
      <c r="N69" s="15"/>
      <c r="O69" s="15"/>
      <c r="P69" s="15"/>
      <c r="Q69" s="15"/>
      <c r="R69" s="15"/>
    </row>
    <row r="70" spans="1:18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24"/>
      <c r="L70" s="15"/>
      <c r="M70" s="15"/>
      <c r="N70" s="15"/>
      <c r="O70" s="15"/>
      <c r="P70" s="15"/>
      <c r="Q70" s="15"/>
      <c r="R70" s="15"/>
    </row>
    <row r="71" spans="1:18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24"/>
      <c r="L71" s="15"/>
      <c r="M71" s="15"/>
      <c r="N71" s="15"/>
      <c r="O71" s="15"/>
      <c r="P71" s="15"/>
      <c r="Q71" s="15"/>
      <c r="R71" s="24"/>
    </row>
    <row r="72" spans="1:18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24"/>
      <c r="L72" s="15"/>
      <c r="M72" s="15"/>
      <c r="N72" s="15"/>
      <c r="O72" s="15"/>
      <c r="P72" s="15"/>
      <c r="Q72" s="15"/>
      <c r="R72" s="15"/>
    </row>
    <row r="73" spans="1:18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24"/>
      <c r="L73" s="15"/>
      <c r="M73" s="15"/>
      <c r="N73" s="15"/>
      <c r="O73" s="15"/>
      <c r="P73" s="15"/>
      <c r="Q73" s="15"/>
      <c r="R73" s="15"/>
    </row>
    <row r="74" spans="1:18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24"/>
      <c r="L74" s="15"/>
      <c r="M74" s="15"/>
      <c r="N74" s="15"/>
      <c r="O74" s="15"/>
      <c r="P74" s="15"/>
      <c r="Q74" s="15"/>
      <c r="R74" s="15"/>
    </row>
    <row r="75" spans="1:18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24"/>
      <c r="L75" s="15"/>
      <c r="M75" s="15"/>
      <c r="N75" s="15"/>
      <c r="O75" s="15"/>
      <c r="P75" s="15"/>
      <c r="Q75" s="15"/>
      <c r="R75" s="15"/>
    </row>
    <row r="76" spans="1:18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24"/>
      <c r="L76" s="15"/>
      <c r="M76" s="15"/>
      <c r="N76" s="15"/>
      <c r="O76" s="15"/>
      <c r="P76" s="15"/>
      <c r="Q76" s="15"/>
      <c r="R76" s="15"/>
    </row>
    <row r="77" spans="1:18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24"/>
      <c r="L77" s="15"/>
      <c r="M77" s="15"/>
      <c r="N77" s="15"/>
      <c r="O77" s="15"/>
      <c r="P77" s="15"/>
      <c r="Q77" s="15"/>
      <c r="R77" s="15"/>
    </row>
    <row r="78" spans="1:18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24"/>
      <c r="L78" s="15"/>
      <c r="M78" s="15"/>
      <c r="N78" s="15"/>
      <c r="O78" s="15"/>
      <c r="P78" s="15"/>
      <c r="Q78" s="15"/>
      <c r="R78" s="15"/>
    </row>
    <row r="79" spans="1:18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24"/>
      <c r="L79" s="15"/>
      <c r="M79" s="15"/>
      <c r="N79" s="15"/>
      <c r="O79" s="15"/>
      <c r="P79" s="15"/>
      <c r="Q79" s="15"/>
      <c r="R79" s="15"/>
    </row>
    <row r="80" spans="1:18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24"/>
      <c r="L80" s="15"/>
      <c r="M80" s="15"/>
      <c r="N80" s="15"/>
      <c r="O80" s="15"/>
      <c r="P80" s="15"/>
      <c r="Q80" s="15"/>
      <c r="R80" s="15"/>
    </row>
    <row r="81" spans="1:20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24"/>
      <c r="L81" s="15"/>
      <c r="M81" s="15"/>
      <c r="N81" s="15"/>
      <c r="O81" s="15"/>
      <c r="P81" s="15"/>
      <c r="Q81" s="15"/>
      <c r="R81" s="15"/>
    </row>
    <row r="82" spans="1:20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24"/>
      <c r="L82" s="15"/>
      <c r="M82" s="15"/>
      <c r="N82" s="15"/>
      <c r="O82" s="15"/>
      <c r="P82" s="15"/>
      <c r="Q82" s="15"/>
      <c r="R82" s="15"/>
    </row>
    <row r="83" spans="1:20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24"/>
      <c r="L83" s="15"/>
      <c r="M83" s="15"/>
      <c r="N83" s="15"/>
      <c r="O83" s="15"/>
      <c r="P83" s="15"/>
      <c r="Q83" s="15"/>
      <c r="R83" s="15"/>
    </row>
    <row r="84" spans="1:20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20" x14ac:dyDescent="0.2">
      <c r="N85" s="15"/>
      <c r="O85" s="15"/>
      <c r="P85" s="15"/>
      <c r="Q85" s="15"/>
      <c r="R85" s="15"/>
    </row>
    <row r="86" spans="1:20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66"/>
    </row>
    <row r="87" spans="1:20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20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20" x14ac:dyDescent="0.2">
      <c r="N89" s="15"/>
      <c r="O89" s="15"/>
      <c r="P89" s="15"/>
      <c r="Q89" s="15"/>
      <c r="R89" s="15"/>
    </row>
    <row r="90" spans="1:20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66"/>
    </row>
    <row r="91" spans="1:20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20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20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20" x14ac:dyDescent="0.2">
      <c r="N94" s="15"/>
      <c r="O94" s="15"/>
      <c r="P94" s="15"/>
      <c r="Q94" s="15"/>
      <c r="R94" s="15"/>
      <c r="S94" s="15"/>
      <c r="T94" s="15"/>
    </row>
    <row r="95" spans="1:20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66"/>
    </row>
    <row r="96" spans="1:20" x14ac:dyDescent="0.2">
      <c r="N96" s="15"/>
      <c r="O96" s="15"/>
      <c r="P96" s="15"/>
      <c r="Q96" s="15"/>
      <c r="R96" s="15"/>
      <c r="S96" s="15"/>
      <c r="T96" s="15"/>
    </row>
    <row r="97" spans="1:20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20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24"/>
      <c r="T98" s="15"/>
    </row>
    <row r="99" spans="1:20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24"/>
      <c r="T99" s="15"/>
    </row>
    <row r="100" spans="1:20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4"/>
      <c r="T100" s="24"/>
    </row>
    <row r="101" spans="1:20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66"/>
      <c r="N101" s="15"/>
      <c r="O101" s="15"/>
      <c r="P101" s="15"/>
      <c r="Q101" s="15"/>
      <c r="R101" s="24"/>
      <c r="S101" s="24"/>
      <c r="T101" s="24"/>
    </row>
    <row r="102" spans="1:20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66"/>
      <c r="N102" s="15"/>
      <c r="O102" s="15"/>
      <c r="P102" s="15"/>
      <c r="Q102" s="15"/>
      <c r="R102" s="24"/>
      <c r="S102" s="24"/>
      <c r="T102" s="24"/>
    </row>
    <row r="103" spans="1:20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x14ac:dyDescent="0.2">
      <c r="N107" s="15"/>
      <c r="O107" s="15"/>
      <c r="P107" s="15"/>
      <c r="Q107" s="15"/>
      <c r="R107" s="16"/>
      <c r="S107" s="15"/>
      <c r="T107" s="15"/>
    </row>
    <row r="108" spans="1:20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66"/>
    </row>
    <row r="109" spans="1:20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66"/>
      <c r="N112" s="15"/>
      <c r="O112" s="15"/>
      <c r="P112" s="15"/>
      <c r="Q112" s="15"/>
      <c r="R112" s="15"/>
      <c r="S112" s="15"/>
      <c r="T112" s="15"/>
    </row>
    <row r="113" spans="1:20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x14ac:dyDescent="0.2">
      <c r="N119" s="15"/>
      <c r="O119" s="15"/>
      <c r="P119" s="15"/>
      <c r="Q119" s="15"/>
      <c r="R119" s="15"/>
      <c r="S119" s="15"/>
      <c r="T119" s="15"/>
    </row>
    <row r="120" spans="1:20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66"/>
    </row>
    <row r="121" spans="1:20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x14ac:dyDescent="0.2">
      <c r="N124" s="15"/>
      <c r="O124" s="15"/>
      <c r="P124" s="15"/>
      <c r="Q124" s="15"/>
      <c r="R124" s="15"/>
      <c r="S124" s="15"/>
      <c r="T124" s="15"/>
    </row>
    <row r="125" spans="1:20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66"/>
    </row>
    <row r="126" spans="1:20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20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20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1" spans="1:13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66"/>
    </row>
    <row r="132" spans="1:13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4" spans="1:13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66"/>
    </row>
    <row r="135" spans="1:13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8" spans="1:13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40" spans="1:13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15"/>
    </row>
    <row r="143" spans="1:13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15"/>
    </row>
    <row r="144" spans="1:13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15"/>
    </row>
  </sheetData>
  <pageMargins left="0.5" right="0.25" top="1" bottom="1" header="0.5" footer="0.5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K132"/>
  <sheetViews>
    <sheetView topLeftCell="A63" zoomScaleNormal="75" workbookViewId="0">
      <selection sqref="A1:I91"/>
    </sheetView>
  </sheetViews>
  <sheetFormatPr defaultRowHeight="14.25" x14ac:dyDescent="0.2"/>
  <cols>
    <col min="1" max="1" width="2.33203125" style="2" customWidth="1"/>
    <col min="2" max="3" width="8.88671875" style="2"/>
    <col min="4" max="4" width="22.109375" style="2" customWidth="1"/>
    <col min="5" max="5" width="18.77734375" style="2" customWidth="1"/>
    <col min="6" max="6" width="10.6640625" style="28" customWidth="1"/>
    <col min="7" max="7" width="1.5546875" style="51" customWidth="1"/>
    <col min="8" max="8" width="10.44140625" style="28" customWidth="1"/>
    <col min="9" max="9" width="3.6640625" style="2" customWidth="1"/>
    <col min="10" max="16384" width="8.88671875" style="2"/>
  </cols>
  <sheetData>
    <row r="3" spans="1:8" x14ac:dyDescent="0.2">
      <c r="A3" s="3" t="s">
        <v>14</v>
      </c>
    </row>
    <row r="4" spans="1:8" x14ac:dyDescent="0.2">
      <c r="A4" s="3" t="s">
        <v>15</v>
      </c>
    </row>
    <row r="5" spans="1:8" x14ac:dyDescent="0.2">
      <c r="A5" s="3" t="s">
        <v>175</v>
      </c>
    </row>
    <row r="6" spans="1:8" x14ac:dyDescent="0.2">
      <c r="A6" s="77" t="s">
        <v>176</v>
      </c>
    </row>
    <row r="7" spans="1:8" x14ac:dyDescent="0.2">
      <c r="A7" s="10" t="s">
        <v>44</v>
      </c>
    </row>
    <row r="8" spans="1:8" ht="15" x14ac:dyDescent="0.25">
      <c r="A8" s="3"/>
      <c r="F8" s="53"/>
      <c r="G8" s="59"/>
      <c r="H8" s="53" t="s">
        <v>183</v>
      </c>
    </row>
    <row r="9" spans="1:8" ht="15" x14ac:dyDescent="0.25">
      <c r="A9" s="3"/>
      <c r="F9" s="53" t="str">
        <f>H9</f>
        <v>12 MONTHS</v>
      </c>
      <c r="G9" s="59"/>
      <c r="H9" s="53" t="s">
        <v>177</v>
      </c>
    </row>
    <row r="10" spans="1:8" x14ac:dyDescent="0.2">
      <c r="F10" s="53" t="str">
        <f>H10</f>
        <v xml:space="preserve"> ENDED</v>
      </c>
      <c r="H10" s="53" t="s">
        <v>132</v>
      </c>
    </row>
    <row r="11" spans="1:8" x14ac:dyDescent="0.2">
      <c r="F11" s="37" t="s">
        <v>179</v>
      </c>
      <c r="H11" s="37" t="s">
        <v>178</v>
      </c>
    </row>
    <row r="12" spans="1:8" x14ac:dyDescent="0.2">
      <c r="F12" s="53" t="s">
        <v>8</v>
      </c>
      <c r="H12" s="53" t="s">
        <v>8</v>
      </c>
    </row>
    <row r="13" spans="1:8" x14ac:dyDescent="0.2">
      <c r="F13" s="53"/>
      <c r="H13" s="53"/>
    </row>
    <row r="14" spans="1:8" x14ac:dyDescent="0.2">
      <c r="B14" s="3" t="s">
        <v>121</v>
      </c>
      <c r="F14" s="53"/>
      <c r="H14" s="53"/>
    </row>
    <row r="15" spans="1:8" x14ac:dyDescent="0.2">
      <c r="F15" s="53"/>
      <c r="H15" s="53"/>
    </row>
    <row r="16" spans="1:8" x14ac:dyDescent="0.2">
      <c r="B16" s="2" t="s">
        <v>86</v>
      </c>
      <c r="F16" s="45">
        <f>IS!H37</f>
        <v>63115</v>
      </c>
      <c r="H16" s="45">
        <v>47979</v>
      </c>
    </row>
    <row r="17" spans="2:8" x14ac:dyDescent="0.2">
      <c r="B17" s="2" t="s">
        <v>126</v>
      </c>
      <c r="F17" s="31"/>
      <c r="H17" s="31"/>
    </row>
    <row r="18" spans="2:8" x14ac:dyDescent="0.2">
      <c r="B18" s="2" t="s">
        <v>57</v>
      </c>
      <c r="F18" s="45">
        <v>-1197</v>
      </c>
      <c r="H18" s="45">
        <v>-2024</v>
      </c>
    </row>
    <row r="19" spans="2:8" x14ac:dyDescent="0.2">
      <c r="B19" s="2" t="s">
        <v>127</v>
      </c>
      <c r="F19" s="65">
        <v>3127</v>
      </c>
      <c r="H19" s="95">
        <v>2954</v>
      </c>
    </row>
    <row r="20" spans="2:8" x14ac:dyDescent="0.2">
      <c r="B20" s="2" t="s">
        <v>128</v>
      </c>
      <c r="F20" s="65">
        <v>-565</v>
      </c>
      <c r="H20" s="65">
        <v>-105</v>
      </c>
    </row>
    <row r="21" spans="2:8" x14ac:dyDescent="0.2">
      <c r="B21" s="2" t="s">
        <v>152</v>
      </c>
      <c r="F21" s="65">
        <v>1</v>
      </c>
      <c r="H21" s="65">
        <v>1</v>
      </c>
    </row>
    <row r="22" spans="2:8" x14ac:dyDescent="0.2">
      <c r="B22" s="88" t="s">
        <v>171</v>
      </c>
      <c r="F22" s="65">
        <v>-387</v>
      </c>
      <c r="H22" s="65">
        <v>-314</v>
      </c>
    </row>
    <row r="23" spans="2:8" x14ac:dyDescent="0.2">
      <c r="B23" s="88" t="s">
        <v>170</v>
      </c>
      <c r="F23" s="65">
        <v>-281</v>
      </c>
      <c r="H23" s="65" t="s">
        <v>10</v>
      </c>
    </row>
    <row r="24" spans="2:8" x14ac:dyDescent="0.2">
      <c r="B24" s="88" t="s">
        <v>184</v>
      </c>
      <c r="F24" s="65">
        <v>0</v>
      </c>
      <c r="H24" s="65">
        <v>-1</v>
      </c>
    </row>
    <row r="25" spans="2:8" x14ac:dyDescent="0.2">
      <c r="B25" s="88" t="s">
        <v>200</v>
      </c>
      <c r="F25" s="65">
        <v>-6800</v>
      </c>
      <c r="H25" s="65">
        <v>12580</v>
      </c>
    </row>
    <row r="26" spans="2:8" x14ac:dyDescent="0.2">
      <c r="B26" s="2" t="s">
        <v>129</v>
      </c>
      <c r="F26" s="65">
        <v>2876</v>
      </c>
      <c r="H26" s="65">
        <v>3731</v>
      </c>
    </row>
    <row r="27" spans="2:8" x14ac:dyDescent="0.2">
      <c r="B27" s="2" t="s">
        <v>130</v>
      </c>
      <c r="F27" s="46">
        <v>-20993</v>
      </c>
      <c r="H27" s="46">
        <v>-22888</v>
      </c>
    </row>
    <row r="28" spans="2:8" x14ac:dyDescent="0.2">
      <c r="B28" s="2" t="s">
        <v>54</v>
      </c>
      <c r="F28" s="45">
        <f>SUM(F16:F27)</f>
        <v>38896</v>
      </c>
      <c r="H28" s="45">
        <f>SUM(H16:H27)</f>
        <v>41913</v>
      </c>
    </row>
    <row r="29" spans="2:8" x14ac:dyDescent="0.2">
      <c r="F29" s="45"/>
      <c r="H29" s="45"/>
    </row>
    <row r="30" spans="2:8" x14ac:dyDescent="0.2">
      <c r="B30" s="2" t="s">
        <v>55</v>
      </c>
      <c r="F30" s="45"/>
      <c r="H30" s="45"/>
    </row>
    <row r="31" spans="2:8" x14ac:dyDescent="0.2">
      <c r="B31" s="2" t="s">
        <v>191</v>
      </c>
      <c r="F31" s="45">
        <v>-19165</v>
      </c>
      <c r="H31" s="45">
        <v>368</v>
      </c>
    </row>
    <row r="32" spans="2:8" x14ac:dyDescent="0.2">
      <c r="B32" s="2" t="s">
        <v>185</v>
      </c>
      <c r="F32" s="45">
        <v>-10489</v>
      </c>
      <c r="H32" s="45">
        <v>-8070</v>
      </c>
    </row>
    <row r="33" spans="2:8" x14ac:dyDescent="0.2">
      <c r="B33" s="2" t="s">
        <v>186</v>
      </c>
      <c r="F33" s="45">
        <v>38021</v>
      </c>
      <c r="H33" s="45">
        <v>32193</v>
      </c>
    </row>
    <row r="34" spans="2:8" x14ac:dyDescent="0.2">
      <c r="B34" s="2" t="s">
        <v>192</v>
      </c>
      <c r="F34" s="45">
        <v>-654</v>
      </c>
      <c r="H34" s="45">
        <v>691</v>
      </c>
    </row>
    <row r="35" spans="2:8" x14ac:dyDescent="0.2">
      <c r="B35" s="2" t="s">
        <v>193</v>
      </c>
      <c r="F35" s="45">
        <v>29275</v>
      </c>
      <c r="H35" s="45">
        <v>-6836</v>
      </c>
    </row>
    <row r="36" spans="2:8" x14ac:dyDescent="0.2">
      <c r="B36" s="2" t="s">
        <v>163</v>
      </c>
      <c r="F36" s="46">
        <v>3583</v>
      </c>
      <c r="H36" s="46">
        <v>-10816</v>
      </c>
    </row>
    <row r="37" spans="2:8" x14ac:dyDescent="0.2">
      <c r="B37" s="2" t="s">
        <v>195</v>
      </c>
      <c r="F37" s="45">
        <f>SUM(F28:F36)</f>
        <v>79467</v>
      </c>
      <c r="H37" s="45">
        <f>SUM(H28:H36)</f>
        <v>49443</v>
      </c>
    </row>
    <row r="38" spans="2:8" x14ac:dyDescent="0.2">
      <c r="F38" s="45"/>
      <c r="H38" s="45"/>
    </row>
    <row r="39" spans="2:8" x14ac:dyDescent="0.2">
      <c r="B39" s="2" t="s">
        <v>140</v>
      </c>
      <c r="F39" s="45">
        <v>-15813</v>
      </c>
      <c r="H39" s="45">
        <v>-11870</v>
      </c>
    </row>
    <row r="40" spans="2:8" x14ac:dyDescent="0.2">
      <c r="B40" s="2" t="s">
        <v>141</v>
      </c>
      <c r="F40" s="94">
        <v>-28730</v>
      </c>
      <c r="H40" s="46">
        <v>0</v>
      </c>
    </row>
    <row r="41" spans="2:8" x14ac:dyDescent="0.2">
      <c r="B41" s="2" t="s">
        <v>194</v>
      </c>
      <c r="F41" s="45">
        <f>SUM(F37:F40)</f>
        <v>34924</v>
      </c>
      <c r="H41" s="45">
        <f>SUM(H37:H40)</f>
        <v>37573</v>
      </c>
    </row>
    <row r="42" spans="2:8" ht="13.5" customHeight="1" x14ac:dyDescent="0.2"/>
    <row r="43" spans="2:8" ht="13.5" customHeight="1" x14ac:dyDescent="0.2">
      <c r="B43" s="3" t="s">
        <v>120</v>
      </c>
    </row>
    <row r="44" spans="2:8" ht="13.5" customHeight="1" x14ac:dyDescent="0.2"/>
    <row r="45" spans="2:8" ht="13.5" customHeight="1" x14ac:dyDescent="0.2">
      <c r="B45" s="2" t="s">
        <v>116</v>
      </c>
      <c r="F45" s="82">
        <v>576</v>
      </c>
      <c r="H45" s="82">
        <v>112</v>
      </c>
    </row>
    <row r="46" spans="2:8" ht="13.5" customHeight="1" x14ac:dyDescent="0.2">
      <c r="B46" s="2" t="s">
        <v>187</v>
      </c>
      <c r="F46" s="83">
        <v>0</v>
      </c>
      <c r="H46" s="83">
        <v>5000</v>
      </c>
    </row>
    <row r="47" spans="2:8" ht="13.5" customHeight="1" x14ac:dyDescent="0.2">
      <c r="B47" s="2" t="s">
        <v>172</v>
      </c>
      <c r="F47" s="83">
        <v>645</v>
      </c>
      <c r="H47" s="83">
        <v>0</v>
      </c>
    </row>
    <row r="48" spans="2:8" ht="13.5" customHeight="1" x14ac:dyDescent="0.2">
      <c r="B48" s="2" t="s">
        <v>117</v>
      </c>
      <c r="F48" s="83">
        <v>-560</v>
      </c>
      <c r="H48" s="83">
        <v>-659</v>
      </c>
    </row>
    <row r="49" spans="2:8" ht="13.5" customHeight="1" x14ac:dyDescent="0.2">
      <c r="B49" s="2" t="s">
        <v>131</v>
      </c>
      <c r="F49" s="83">
        <v>-120</v>
      </c>
      <c r="H49" s="83">
        <v>-215</v>
      </c>
    </row>
    <row r="50" spans="2:8" ht="13.5" customHeight="1" x14ac:dyDescent="0.2">
      <c r="B50" s="2" t="s">
        <v>156</v>
      </c>
      <c r="F50" s="83">
        <v>0</v>
      </c>
      <c r="H50" s="83">
        <v>0</v>
      </c>
    </row>
    <row r="51" spans="2:8" ht="13.5" customHeight="1" x14ac:dyDescent="0.2">
      <c r="B51" s="2" t="s">
        <v>199</v>
      </c>
      <c r="F51" s="83">
        <v>0</v>
      </c>
      <c r="H51" s="83">
        <v>5010</v>
      </c>
    </row>
    <row r="52" spans="2:8" ht="13.5" customHeight="1" x14ac:dyDescent="0.2">
      <c r="B52" s="2" t="s">
        <v>167</v>
      </c>
      <c r="F52" s="83">
        <v>680</v>
      </c>
      <c r="H52" s="83">
        <v>1360</v>
      </c>
    </row>
    <row r="53" spans="2:8" ht="13.5" customHeight="1" x14ac:dyDescent="0.2">
      <c r="B53" s="2" t="s">
        <v>118</v>
      </c>
      <c r="F53" s="84">
        <v>20993</v>
      </c>
      <c r="H53" s="84">
        <v>3174</v>
      </c>
    </row>
    <row r="54" spans="2:8" x14ac:dyDescent="0.2">
      <c r="B54" s="2" t="s">
        <v>196</v>
      </c>
      <c r="F54" s="27">
        <f>SUM(F45:F53)</f>
        <v>22214</v>
      </c>
      <c r="H54" s="27">
        <f>SUM(H45:H53)</f>
        <v>13782</v>
      </c>
    </row>
    <row r="55" spans="2:8" ht="13.5" customHeight="1" x14ac:dyDescent="0.2"/>
    <row r="56" spans="2:8" ht="13.5" customHeight="1" x14ac:dyDescent="0.2">
      <c r="B56" s="3" t="s">
        <v>119</v>
      </c>
    </row>
    <row r="57" spans="2:8" ht="13.5" customHeight="1" x14ac:dyDescent="0.2"/>
    <row r="58" spans="2:8" ht="13.5" customHeight="1" x14ac:dyDescent="0.2">
      <c r="B58" s="2" t="s">
        <v>122</v>
      </c>
      <c r="F58" s="82">
        <v>-1002</v>
      </c>
      <c r="H58" s="82">
        <v>-1812</v>
      </c>
    </row>
    <row r="59" spans="2:8" ht="13.5" customHeight="1" x14ac:dyDescent="0.2">
      <c r="B59" s="2" t="s">
        <v>123</v>
      </c>
      <c r="F59" s="83">
        <v>-467</v>
      </c>
      <c r="H59" s="83">
        <v>-200</v>
      </c>
    </row>
    <row r="60" spans="2:8" ht="13.5" customHeight="1" x14ac:dyDescent="0.2">
      <c r="B60" s="2" t="s">
        <v>124</v>
      </c>
      <c r="F60" s="83">
        <v>-11189</v>
      </c>
      <c r="H60" s="83">
        <v>-7280</v>
      </c>
    </row>
    <row r="61" spans="2:8" ht="13.5" customHeight="1" x14ac:dyDescent="0.2">
      <c r="B61" s="2" t="s">
        <v>125</v>
      </c>
      <c r="F61" s="83">
        <v>-2876</v>
      </c>
      <c r="H61" s="83">
        <v>-3731</v>
      </c>
    </row>
    <row r="62" spans="2:8" ht="13.5" customHeight="1" x14ac:dyDescent="0.2">
      <c r="B62" s="2" t="s">
        <v>198</v>
      </c>
      <c r="F62" s="83">
        <v>-445</v>
      </c>
      <c r="H62" s="83">
        <v>2338</v>
      </c>
    </row>
    <row r="63" spans="2:8" ht="13.5" customHeight="1" x14ac:dyDescent="0.2">
      <c r="B63" s="2" t="s">
        <v>168</v>
      </c>
      <c r="F63" s="83">
        <v>0</v>
      </c>
      <c r="H63" s="83">
        <v>-7844</v>
      </c>
    </row>
    <row r="64" spans="2:8" ht="13.5" customHeight="1" x14ac:dyDescent="0.2">
      <c r="B64" s="2" t="s">
        <v>169</v>
      </c>
      <c r="F64" s="83">
        <v>-7571</v>
      </c>
      <c r="H64" s="83">
        <v>-7634</v>
      </c>
    </row>
    <row r="65" spans="2:11" ht="13.5" customHeight="1" x14ac:dyDescent="0.2">
      <c r="B65" s="2" t="s">
        <v>203</v>
      </c>
      <c r="F65" s="84">
        <v>-9026</v>
      </c>
      <c r="H65" s="84">
        <v>-995</v>
      </c>
    </row>
    <row r="66" spans="2:11" x14ac:dyDescent="0.2">
      <c r="B66" s="2" t="s">
        <v>197</v>
      </c>
      <c r="F66" s="27">
        <f>SUM(F58:F65)</f>
        <v>-32576</v>
      </c>
      <c r="G66" s="52"/>
      <c r="H66" s="27">
        <f>SUM(H58:H65)</f>
        <v>-27158</v>
      </c>
    </row>
    <row r="67" spans="2:11" ht="13.5" customHeight="1" x14ac:dyDescent="0.2">
      <c r="F67" s="54"/>
      <c r="H67" s="54"/>
    </row>
    <row r="68" spans="2:11" x14ac:dyDescent="0.2">
      <c r="B68" s="3" t="s">
        <v>162</v>
      </c>
      <c r="C68" s="3"/>
      <c r="D68" s="3"/>
      <c r="F68" s="28">
        <f>+F66+F54+F41</f>
        <v>24562</v>
      </c>
      <c r="H68" s="28">
        <f>+H66+H54+H41</f>
        <v>24197</v>
      </c>
    </row>
    <row r="69" spans="2:11" x14ac:dyDescent="0.2">
      <c r="B69" s="3"/>
      <c r="C69" s="3"/>
      <c r="D69" s="3"/>
    </row>
    <row r="70" spans="2:11" x14ac:dyDescent="0.2">
      <c r="B70" s="3" t="s">
        <v>188</v>
      </c>
      <c r="C70" s="3"/>
      <c r="D70" s="3"/>
      <c r="F70" s="27">
        <v>-2894</v>
      </c>
      <c r="H70" s="27">
        <v>-5009</v>
      </c>
    </row>
    <row r="71" spans="2:11" x14ac:dyDescent="0.2">
      <c r="B71" s="3"/>
      <c r="C71" s="3"/>
      <c r="D71" s="3"/>
      <c r="F71" s="27"/>
      <c r="H71" s="27"/>
    </row>
    <row r="72" spans="2:11" x14ac:dyDescent="0.2">
      <c r="B72" s="3" t="s">
        <v>189</v>
      </c>
      <c r="C72" s="3"/>
      <c r="D72" s="3"/>
      <c r="F72" s="28">
        <v>28913</v>
      </c>
      <c r="H72" s="28">
        <v>9725</v>
      </c>
    </row>
    <row r="73" spans="2:11" x14ac:dyDescent="0.2">
      <c r="B73" s="3"/>
      <c r="C73" s="3"/>
      <c r="D73" s="3"/>
    </row>
    <row r="74" spans="2:11" ht="15" thickBot="1" x14ac:dyDescent="0.25">
      <c r="B74" s="3" t="s">
        <v>190</v>
      </c>
      <c r="C74" s="3"/>
      <c r="D74" s="3"/>
      <c r="F74" s="32">
        <f>SUM(F68:F73)</f>
        <v>50581</v>
      </c>
      <c r="H74" s="32">
        <f>SUM(H68:H73)</f>
        <v>28913</v>
      </c>
    </row>
    <row r="75" spans="2:11" ht="16.5" thickTop="1" x14ac:dyDescent="0.25">
      <c r="B75" s="3"/>
      <c r="C75" s="3"/>
      <c r="D75" s="3"/>
      <c r="F75" s="27"/>
      <c r="H75" s="27"/>
      <c r="K75" s="55"/>
    </row>
    <row r="76" spans="2:11" ht="6" customHeight="1" x14ac:dyDescent="0.2"/>
    <row r="77" spans="2:11" x14ac:dyDescent="0.2">
      <c r="B77" s="3" t="s">
        <v>32</v>
      </c>
      <c r="C77" s="3"/>
      <c r="D77" s="3"/>
    </row>
    <row r="78" spans="2:11" x14ac:dyDescent="0.2">
      <c r="B78" s="2" t="s">
        <v>84</v>
      </c>
      <c r="F78" s="28">
        <v>40319</v>
      </c>
      <c r="H78" s="28">
        <v>14450</v>
      </c>
    </row>
    <row r="79" spans="2:11" x14ac:dyDescent="0.2">
      <c r="B79" s="2" t="s">
        <v>42</v>
      </c>
      <c r="F79" s="28">
        <f>BS!C35</f>
        <v>13835</v>
      </c>
      <c r="H79" s="28">
        <v>17285</v>
      </c>
    </row>
    <row r="80" spans="2:11" x14ac:dyDescent="0.2">
      <c r="B80" s="2" t="s">
        <v>31</v>
      </c>
      <c r="F80" s="28">
        <v>-2847</v>
      </c>
      <c r="H80" s="28">
        <v>-2542</v>
      </c>
    </row>
    <row r="81" spans="2:10" x14ac:dyDescent="0.2">
      <c r="F81" s="33">
        <f>SUM(F77:F80)</f>
        <v>51307</v>
      </c>
      <c r="H81" s="33">
        <f>SUM(H77:H80)</f>
        <v>29193</v>
      </c>
    </row>
    <row r="82" spans="2:10" x14ac:dyDescent="0.2">
      <c r="B82" s="2" t="s">
        <v>85</v>
      </c>
      <c r="F82" s="27">
        <v>-726</v>
      </c>
      <c r="H82" s="27">
        <v>-280</v>
      </c>
    </row>
    <row r="83" spans="2:10" ht="15" thickBot="1" x14ac:dyDescent="0.25">
      <c r="F83" s="32">
        <f>SUM(F81:F82)</f>
        <v>50581</v>
      </c>
      <c r="H83" s="32">
        <f>SUM(H81:H82)</f>
        <v>28913</v>
      </c>
    </row>
    <row r="84" spans="2:10" ht="15" thickTop="1" x14ac:dyDescent="0.2">
      <c r="F84" s="27"/>
      <c r="H84" s="27"/>
    </row>
    <row r="85" spans="2:10" x14ac:dyDescent="0.2">
      <c r="B85" s="88"/>
      <c r="F85" s="86"/>
      <c r="H85" s="27"/>
    </row>
    <row r="86" spans="2:10" x14ac:dyDescent="0.2">
      <c r="F86" s="27"/>
      <c r="H86" s="27"/>
      <c r="J86" s="85"/>
    </row>
    <row r="87" spans="2:10" x14ac:dyDescent="0.2">
      <c r="F87" s="27"/>
      <c r="H87" s="27"/>
    </row>
    <row r="88" spans="2:10" x14ac:dyDescent="0.2">
      <c r="F88" s="27"/>
      <c r="H88" s="27"/>
    </row>
    <row r="89" spans="2:10" x14ac:dyDescent="0.2">
      <c r="B89" s="1" t="s">
        <v>96</v>
      </c>
      <c r="C89" s="17"/>
      <c r="D89" s="17"/>
      <c r="E89" s="17"/>
      <c r="F89" s="34"/>
      <c r="H89" s="34"/>
      <c r="I89" s="17"/>
    </row>
    <row r="90" spans="2:10" x14ac:dyDescent="0.2">
      <c r="B90" s="1" t="s">
        <v>165</v>
      </c>
      <c r="C90" s="17"/>
      <c r="D90" s="17"/>
      <c r="E90" s="17"/>
      <c r="F90" s="34"/>
      <c r="H90" s="34"/>
      <c r="I90" s="17"/>
    </row>
    <row r="123" spans="2:2" x14ac:dyDescent="0.2">
      <c r="B123" s="2" t="s">
        <v>28</v>
      </c>
    </row>
    <row r="132" spans="2:2" x14ac:dyDescent="0.2">
      <c r="B132" s="2">
        <v>14</v>
      </c>
    </row>
  </sheetData>
  <pageMargins left="0.5" right="0.25" top="0.25" bottom="0.25" header="0" footer="0"/>
  <pageSetup paperSize="9" scale="6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view="pageBreakPreview" topLeftCell="B11" zoomScaleNormal="100" workbookViewId="0">
      <selection sqref="A1:L42"/>
    </sheetView>
  </sheetViews>
  <sheetFormatPr defaultRowHeight="14.25" x14ac:dyDescent="0.2"/>
  <cols>
    <col min="1" max="1" width="29.88671875" style="2" customWidth="1"/>
    <col min="2" max="2" width="8.77734375" style="2" customWidth="1"/>
    <col min="3" max="3" width="8.33203125" style="2" hidden="1" customWidth="1"/>
    <col min="4" max="4" width="8.77734375" style="2" customWidth="1"/>
    <col min="5" max="5" width="6.88671875" style="2" customWidth="1"/>
    <col min="6" max="6" width="8.77734375" style="2" customWidth="1"/>
    <col min="7" max="7" width="7.77734375" style="2" customWidth="1"/>
    <col min="8" max="8" width="8.21875" style="2" bestFit="1" customWidth="1"/>
    <col min="9" max="9" width="8.77734375" style="2" customWidth="1"/>
    <col min="10" max="10" width="12.77734375" style="2" customWidth="1"/>
    <col min="11" max="11" width="8.77734375" style="2" customWidth="1"/>
    <col min="12" max="12" width="0.33203125" style="2" customWidth="1"/>
    <col min="13" max="16" width="8.88671875" style="2" hidden="1" customWidth="1"/>
    <col min="17" max="16384" width="8.88671875" style="2"/>
  </cols>
  <sheetData>
    <row r="1" spans="1:11" x14ac:dyDescent="0.2">
      <c r="A1" s="3" t="s">
        <v>29</v>
      </c>
      <c r="B1" s="3"/>
      <c r="C1" s="3"/>
    </row>
    <row r="2" spans="1:11" x14ac:dyDescent="0.2">
      <c r="A2" s="3" t="s">
        <v>27</v>
      </c>
      <c r="B2" s="3"/>
      <c r="C2" s="3"/>
    </row>
    <row r="3" spans="1:11" x14ac:dyDescent="0.2">
      <c r="A3" s="3"/>
      <c r="B3" s="3"/>
      <c r="C3" s="3"/>
    </row>
    <row r="4" spans="1:11" x14ac:dyDescent="0.2">
      <c r="A4" s="3" t="s">
        <v>97</v>
      </c>
      <c r="B4" s="3"/>
      <c r="C4" s="3"/>
      <c r="F4" s="50"/>
    </row>
    <row r="5" spans="1:11" x14ac:dyDescent="0.2">
      <c r="A5" s="3" t="s">
        <v>182</v>
      </c>
      <c r="B5" s="3"/>
      <c r="C5" s="3"/>
    </row>
    <row r="6" spans="1:11" ht="14.25" customHeight="1" x14ac:dyDescent="0.2">
      <c r="A6" s="10" t="s">
        <v>45</v>
      </c>
    </row>
    <row r="7" spans="1:11" ht="14.25" customHeight="1" x14ac:dyDescent="0.2">
      <c r="A7" s="10"/>
    </row>
    <row r="8" spans="1:11" ht="14.25" customHeight="1" x14ac:dyDescent="0.2">
      <c r="A8" s="10"/>
      <c r="B8" s="97" t="s">
        <v>110</v>
      </c>
      <c r="C8" s="97"/>
      <c r="D8" s="97"/>
      <c r="E8" s="97"/>
      <c r="F8" s="97"/>
      <c r="G8" s="97"/>
      <c r="H8" s="97"/>
    </row>
    <row r="9" spans="1:11" ht="14.25" customHeight="1" x14ac:dyDescent="0.2">
      <c r="A9" s="10"/>
      <c r="B9" s="26"/>
      <c r="C9" s="96" t="s">
        <v>88</v>
      </c>
      <c r="D9" s="96"/>
      <c r="E9" s="96"/>
      <c r="F9" s="96"/>
      <c r="G9" s="96" t="s">
        <v>75</v>
      </c>
      <c r="H9" s="96"/>
    </row>
    <row r="10" spans="1:11" x14ac:dyDescent="0.2">
      <c r="B10" s="3"/>
      <c r="C10" s="5" t="s">
        <v>81</v>
      </c>
      <c r="D10" s="3"/>
      <c r="E10" s="3"/>
      <c r="F10" s="5" t="s">
        <v>77</v>
      </c>
      <c r="G10" s="5"/>
      <c r="H10" s="5"/>
      <c r="I10" s="5"/>
    </row>
    <row r="11" spans="1:11" x14ac:dyDescent="0.2">
      <c r="B11" s="5" t="s">
        <v>81</v>
      </c>
      <c r="C11" s="5" t="s">
        <v>89</v>
      </c>
      <c r="D11" s="5" t="s">
        <v>81</v>
      </c>
      <c r="E11" s="5" t="s">
        <v>80</v>
      </c>
      <c r="F11" s="5" t="s">
        <v>78</v>
      </c>
      <c r="G11" s="5" t="s">
        <v>72</v>
      </c>
      <c r="H11" s="5" t="s">
        <v>61</v>
      </c>
      <c r="I11" s="5"/>
      <c r="J11" s="5" t="s">
        <v>139</v>
      </c>
      <c r="K11" s="5" t="s">
        <v>76</v>
      </c>
    </row>
    <row r="12" spans="1:11" x14ac:dyDescent="0.2">
      <c r="B12" s="5" t="s">
        <v>83</v>
      </c>
      <c r="C12" s="5" t="s">
        <v>90</v>
      </c>
      <c r="D12" s="5" t="s">
        <v>82</v>
      </c>
      <c r="E12" s="5" t="s">
        <v>79</v>
      </c>
      <c r="F12" s="5" t="s">
        <v>79</v>
      </c>
      <c r="G12" s="5" t="s">
        <v>73</v>
      </c>
      <c r="H12" s="5" t="s">
        <v>62</v>
      </c>
      <c r="I12" s="5" t="s">
        <v>76</v>
      </c>
      <c r="J12" s="5" t="s">
        <v>60</v>
      </c>
      <c r="K12" s="5" t="s">
        <v>48</v>
      </c>
    </row>
    <row r="13" spans="1:11" x14ac:dyDescent="0.2"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5" t="s">
        <v>30</v>
      </c>
    </row>
    <row r="15" spans="1:11" x14ac:dyDescent="0.2">
      <c r="A15" s="2" t="s">
        <v>161</v>
      </c>
      <c r="B15" s="56">
        <v>172736</v>
      </c>
      <c r="C15" s="57" t="s">
        <v>10</v>
      </c>
      <c r="D15" s="57" t="s">
        <v>10</v>
      </c>
      <c r="E15" s="56">
        <v>3885</v>
      </c>
      <c r="F15" s="56">
        <v>9290</v>
      </c>
      <c r="G15" s="57">
        <v>-4460</v>
      </c>
      <c r="H15" s="56">
        <v>281305</v>
      </c>
      <c r="I15" s="56">
        <f>SUM(B15:H15)</f>
        <v>462756</v>
      </c>
      <c r="J15" s="2">
        <v>142767</v>
      </c>
      <c r="K15" s="2">
        <f>SUM(I15:J15)</f>
        <v>605523</v>
      </c>
    </row>
    <row r="17" spans="1:11" x14ac:dyDescent="0.2">
      <c r="A17" s="2" t="s">
        <v>104</v>
      </c>
    </row>
    <row r="18" spans="1:11" x14ac:dyDescent="0.2">
      <c r="A18" s="2" t="s">
        <v>158</v>
      </c>
      <c r="B18" s="57" t="s">
        <v>10</v>
      </c>
      <c r="C18" s="57" t="s">
        <v>10</v>
      </c>
      <c r="D18" s="57" t="s">
        <v>10</v>
      </c>
      <c r="E18" s="57" t="s">
        <v>10</v>
      </c>
      <c r="F18" s="57">
        <v>-15999</v>
      </c>
      <c r="G18" s="57" t="s">
        <v>10</v>
      </c>
      <c r="H18" s="56">
        <f>IS!H45</f>
        <v>36493</v>
      </c>
      <c r="I18" s="56">
        <f>SUM(B18:H18)</f>
        <v>20494</v>
      </c>
      <c r="J18" s="57">
        <v>-3883</v>
      </c>
      <c r="K18" s="2">
        <f>SUM(I18:J18)</f>
        <v>16611</v>
      </c>
    </row>
    <row r="19" spans="1:11" hidden="1" x14ac:dyDescent="0.2">
      <c r="A19" s="29" t="s">
        <v>34</v>
      </c>
      <c r="B19" s="57" t="s">
        <v>10</v>
      </c>
      <c r="C19" s="57"/>
      <c r="D19" s="57" t="s">
        <v>10</v>
      </c>
      <c r="E19" s="57" t="s">
        <v>10</v>
      </c>
      <c r="F19" s="57" t="s">
        <v>10</v>
      </c>
      <c r="G19" s="57"/>
      <c r="H19" s="57" t="s">
        <v>10</v>
      </c>
      <c r="I19" s="56">
        <f t="shared" ref="I19:I25" si="0">SUM(B19:H19)</f>
        <v>0</v>
      </c>
      <c r="J19" s="57" t="s">
        <v>10</v>
      </c>
      <c r="K19" s="2">
        <f>SUM(I19:J19)</f>
        <v>0</v>
      </c>
    </row>
    <row r="20" spans="1:11" hidden="1" x14ac:dyDescent="0.2">
      <c r="A20" s="29" t="s">
        <v>58</v>
      </c>
      <c r="B20" s="57">
        <v>0</v>
      </c>
      <c r="C20" s="57" t="s">
        <v>10</v>
      </c>
      <c r="D20" s="57">
        <v>0</v>
      </c>
      <c r="E20" s="57" t="s">
        <v>10</v>
      </c>
      <c r="F20" s="57" t="s">
        <v>10</v>
      </c>
      <c r="G20" s="57" t="s">
        <v>10</v>
      </c>
      <c r="H20" s="57" t="s">
        <v>10</v>
      </c>
      <c r="I20" s="56">
        <f t="shared" si="0"/>
        <v>0</v>
      </c>
      <c r="J20" s="57" t="s">
        <v>10</v>
      </c>
      <c r="K20" s="2">
        <f>SUM(I20:J20)</f>
        <v>0</v>
      </c>
    </row>
    <row r="21" spans="1:11" hidden="1" x14ac:dyDescent="0.2">
      <c r="A21" s="29" t="s">
        <v>92</v>
      </c>
      <c r="B21" s="57"/>
      <c r="C21" s="57"/>
      <c r="D21" s="57"/>
      <c r="E21" s="57"/>
      <c r="F21" s="57"/>
      <c r="G21" s="57"/>
      <c r="H21" s="57"/>
      <c r="I21" s="56"/>
      <c r="J21" s="57"/>
    </row>
    <row r="22" spans="1:11" x14ac:dyDescent="0.2">
      <c r="A22" s="2" t="s">
        <v>157</v>
      </c>
      <c r="B22" s="57" t="s">
        <v>10</v>
      </c>
      <c r="C22" s="57" t="s">
        <v>10</v>
      </c>
      <c r="D22" s="57" t="s">
        <v>10</v>
      </c>
      <c r="E22" s="57" t="s">
        <v>10</v>
      </c>
      <c r="F22" s="57" t="s">
        <v>10</v>
      </c>
      <c r="G22" s="57">
        <v>-1002</v>
      </c>
      <c r="H22" s="57" t="s">
        <v>10</v>
      </c>
      <c r="I22" s="56">
        <f>SUM(B22:H22)</f>
        <v>-1002</v>
      </c>
      <c r="J22" s="57" t="s">
        <v>10</v>
      </c>
      <c r="K22" s="2">
        <f>SUM(I22:J22)</f>
        <v>-1002</v>
      </c>
    </row>
    <row r="23" spans="1:11" hidden="1" x14ac:dyDescent="0.2">
      <c r="A23" s="2" t="s">
        <v>43</v>
      </c>
      <c r="B23" s="57" t="s">
        <v>10</v>
      </c>
      <c r="C23" s="57" t="s">
        <v>10</v>
      </c>
      <c r="D23" s="57" t="s">
        <v>10</v>
      </c>
      <c r="E23" s="57" t="s">
        <v>10</v>
      </c>
      <c r="F23" s="57" t="s">
        <v>10</v>
      </c>
      <c r="G23" s="57" t="s">
        <v>10</v>
      </c>
      <c r="H23" s="56">
        <v>0</v>
      </c>
      <c r="I23" s="56">
        <f t="shared" si="0"/>
        <v>0</v>
      </c>
      <c r="J23" s="57" t="s">
        <v>10</v>
      </c>
      <c r="K23" s="2">
        <f>SUM(I23:J23)</f>
        <v>0</v>
      </c>
    </row>
    <row r="24" spans="1:11" x14ac:dyDescent="0.2">
      <c r="A24" s="2" t="s">
        <v>166</v>
      </c>
      <c r="B24" s="57" t="s">
        <v>10</v>
      </c>
      <c r="C24" s="57"/>
      <c r="D24" s="57" t="s">
        <v>10</v>
      </c>
      <c r="E24" s="57" t="s">
        <v>10</v>
      </c>
      <c r="F24" s="57" t="s">
        <v>10</v>
      </c>
      <c r="G24" s="57" t="s">
        <v>10</v>
      </c>
      <c r="H24" s="57" t="s">
        <v>10</v>
      </c>
      <c r="I24" s="56">
        <f t="shared" si="0"/>
        <v>0</v>
      </c>
      <c r="J24" s="57">
        <v>-9026</v>
      </c>
      <c r="K24" s="2">
        <f>SUM(I24:J24)</f>
        <v>-9026</v>
      </c>
    </row>
    <row r="25" spans="1:11" x14ac:dyDescent="0.2">
      <c r="A25" s="2" t="s">
        <v>169</v>
      </c>
      <c r="B25" s="57" t="s">
        <v>10</v>
      </c>
      <c r="C25" s="57"/>
      <c r="D25" s="57" t="s">
        <v>10</v>
      </c>
      <c r="E25" s="57" t="s">
        <v>10</v>
      </c>
      <c r="F25" s="57" t="s">
        <v>10</v>
      </c>
      <c r="G25" s="57" t="s">
        <v>10</v>
      </c>
      <c r="H25" s="57">
        <v>-7571</v>
      </c>
      <c r="I25" s="56">
        <f t="shared" si="0"/>
        <v>-7571</v>
      </c>
      <c r="J25" s="57">
        <v>0</v>
      </c>
      <c r="K25" s="2">
        <f>SUM(I25:J25)</f>
        <v>-7571</v>
      </c>
    </row>
    <row r="26" spans="1:11" ht="7.5" customHeight="1" x14ac:dyDescent="0.2">
      <c r="B26" s="57"/>
      <c r="C26" s="57"/>
      <c r="D26" s="57"/>
      <c r="E26" s="57"/>
      <c r="F26" s="57"/>
      <c r="G26" s="57"/>
      <c r="H26" s="57"/>
      <c r="I26" s="56"/>
    </row>
    <row r="27" spans="1:11" ht="15" thickBot="1" x14ac:dyDescent="0.25">
      <c r="A27" s="2" t="s">
        <v>180</v>
      </c>
      <c r="B27" s="58">
        <f>SUM(B15:B26)</f>
        <v>172736</v>
      </c>
      <c r="C27" s="76" t="s">
        <v>10</v>
      </c>
      <c r="D27" s="76" t="s">
        <v>10</v>
      </c>
      <c r="E27" s="58">
        <f t="shared" ref="E27:K27" si="1">SUM(E15:E26)</f>
        <v>3885</v>
      </c>
      <c r="F27" s="58">
        <f t="shared" si="1"/>
        <v>-6709</v>
      </c>
      <c r="G27" s="58">
        <f t="shared" si="1"/>
        <v>-5462</v>
      </c>
      <c r="H27" s="58">
        <f t="shared" si="1"/>
        <v>310227</v>
      </c>
      <c r="I27" s="58">
        <f t="shared" si="1"/>
        <v>474677</v>
      </c>
      <c r="J27" s="58">
        <f t="shared" si="1"/>
        <v>129858</v>
      </c>
      <c r="K27" s="58">
        <f t="shared" si="1"/>
        <v>604535</v>
      </c>
    </row>
    <row r="28" spans="1:11" ht="15" thickTop="1" x14ac:dyDescent="0.2"/>
    <row r="29" spans="1:11" x14ac:dyDescent="0.2">
      <c r="A29" s="2" t="s">
        <v>135</v>
      </c>
      <c r="B29" s="56">
        <v>172736</v>
      </c>
      <c r="C29" s="57" t="s">
        <v>10</v>
      </c>
      <c r="D29" s="57" t="s">
        <v>10</v>
      </c>
      <c r="E29" s="56">
        <v>3885</v>
      </c>
      <c r="F29" s="56">
        <v>15265</v>
      </c>
      <c r="G29" s="57">
        <v>-2648</v>
      </c>
      <c r="H29" s="56">
        <v>270336</v>
      </c>
      <c r="I29" s="56">
        <f>SUM(B29:H29)</f>
        <v>459574</v>
      </c>
      <c r="J29" s="2">
        <v>133714</v>
      </c>
      <c r="K29" s="2">
        <f>SUM(I29:J29)</f>
        <v>593288</v>
      </c>
    </row>
    <row r="30" spans="1:11" x14ac:dyDescent="0.2">
      <c r="B30" s="56"/>
      <c r="C30" s="57"/>
      <c r="D30" s="56"/>
      <c r="E30" s="56"/>
      <c r="F30" s="56"/>
      <c r="G30" s="57"/>
      <c r="H30" s="56"/>
      <c r="I30" s="56"/>
    </row>
    <row r="31" spans="1:11" x14ac:dyDescent="0.2">
      <c r="A31" s="2" t="str">
        <f>A17</f>
        <v xml:space="preserve">Total comprehensive income </v>
      </c>
    </row>
    <row r="32" spans="1:11" x14ac:dyDescent="0.2">
      <c r="A32" s="2" t="s">
        <v>158</v>
      </c>
      <c r="B32" s="57" t="s">
        <v>10</v>
      </c>
      <c r="C32" s="57" t="s">
        <v>10</v>
      </c>
      <c r="D32" s="57" t="s">
        <v>10</v>
      </c>
      <c r="E32" s="57" t="s">
        <v>10</v>
      </c>
      <c r="F32" s="57">
        <v>-5975</v>
      </c>
      <c r="G32" s="57" t="s">
        <v>10</v>
      </c>
      <c r="H32" s="56">
        <f>+IS!J45</f>
        <v>22443</v>
      </c>
      <c r="I32" s="56">
        <f>SUM(B32:H32)</f>
        <v>16468</v>
      </c>
      <c r="J32" s="57">
        <v>10103</v>
      </c>
      <c r="K32" s="2">
        <f>SUM(I32:J32)</f>
        <v>26571</v>
      </c>
    </row>
    <row r="33" spans="1:11" hidden="1" x14ac:dyDescent="0.2">
      <c r="A33" s="2" t="s">
        <v>58</v>
      </c>
      <c r="B33" s="57">
        <v>0</v>
      </c>
      <c r="C33" s="57" t="s">
        <v>10</v>
      </c>
      <c r="D33" s="57">
        <v>0</v>
      </c>
      <c r="E33" s="57" t="s">
        <v>10</v>
      </c>
      <c r="F33" s="57" t="s">
        <v>10</v>
      </c>
      <c r="G33" s="57" t="s">
        <v>10</v>
      </c>
      <c r="H33" s="57" t="s">
        <v>10</v>
      </c>
      <c r="I33" s="56">
        <f>SUM(B33:H33)</f>
        <v>0</v>
      </c>
      <c r="J33" s="57" t="s">
        <v>10</v>
      </c>
      <c r="K33" s="2">
        <f>SUM(I33:J33)</f>
        <v>0</v>
      </c>
    </row>
    <row r="34" spans="1:11" hidden="1" x14ac:dyDescent="0.2">
      <c r="A34" s="2" t="s">
        <v>111</v>
      </c>
      <c r="B34" s="57"/>
      <c r="C34" s="57"/>
      <c r="D34" s="57"/>
      <c r="E34" s="57"/>
      <c r="F34" s="57"/>
      <c r="G34" s="57"/>
      <c r="H34" s="57"/>
      <c r="I34" s="56"/>
      <c r="J34" s="57"/>
    </row>
    <row r="35" spans="1:11" hidden="1" x14ac:dyDescent="0.2">
      <c r="A35" s="2" t="s">
        <v>112</v>
      </c>
      <c r="B35" s="57" t="s">
        <v>10</v>
      </c>
      <c r="C35" s="57"/>
      <c r="D35" s="57" t="s">
        <v>10</v>
      </c>
      <c r="E35" s="57" t="s">
        <v>10</v>
      </c>
      <c r="F35" s="57" t="s">
        <v>10</v>
      </c>
      <c r="G35" s="57" t="s">
        <v>10</v>
      </c>
      <c r="H35" s="57" t="s">
        <v>10</v>
      </c>
      <c r="I35" s="56">
        <f>SUM(B35:H35)</f>
        <v>0</v>
      </c>
      <c r="J35" s="57">
        <v>0</v>
      </c>
      <c r="K35" s="2">
        <f>SUM(I35:J35)</f>
        <v>0</v>
      </c>
    </row>
    <row r="36" spans="1:11" hidden="1" x14ac:dyDescent="0.2">
      <c r="A36" s="2" t="s">
        <v>92</v>
      </c>
      <c r="B36" s="57"/>
      <c r="C36" s="57"/>
      <c r="D36" s="57"/>
      <c r="E36" s="57"/>
      <c r="F36" s="57"/>
      <c r="G36" s="57"/>
      <c r="H36" s="57"/>
      <c r="I36" s="56"/>
      <c r="J36" s="57"/>
    </row>
    <row r="37" spans="1:11" hidden="1" x14ac:dyDescent="0.2">
      <c r="A37" s="29" t="s">
        <v>93</v>
      </c>
      <c r="B37" s="57" t="s">
        <v>10</v>
      </c>
      <c r="C37" s="57">
        <v>0</v>
      </c>
      <c r="D37" s="57" t="s">
        <v>10</v>
      </c>
      <c r="E37" s="57">
        <v>0</v>
      </c>
      <c r="F37" s="57" t="s">
        <v>10</v>
      </c>
      <c r="G37" s="57" t="s">
        <v>10</v>
      </c>
      <c r="H37" s="57" t="s">
        <v>10</v>
      </c>
      <c r="I37" s="56">
        <f>SUM(B37:H37)</f>
        <v>0</v>
      </c>
      <c r="J37" s="57">
        <v>0</v>
      </c>
      <c r="K37" s="2">
        <f>SUM(I37:J37)</f>
        <v>0</v>
      </c>
    </row>
    <row r="38" spans="1:11" x14ac:dyDescent="0.2">
      <c r="A38" s="29" t="s">
        <v>157</v>
      </c>
      <c r="B38" s="57" t="s">
        <v>10</v>
      </c>
      <c r="C38" s="57"/>
      <c r="D38" s="57" t="s">
        <v>10</v>
      </c>
      <c r="E38" s="57" t="s">
        <v>10</v>
      </c>
      <c r="F38" s="57" t="s">
        <v>10</v>
      </c>
      <c r="G38" s="57">
        <v>-1812</v>
      </c>
      <c r="H38" s="57" t="s">
        <v>10</v>
      </c>
      <c r="I38" s="56">
        <f t="shared" ref="I38:I39" si="2">SUM(B38:H38)</f>
        <v>-1812</v>
      </c>
      <c r="J38" s="57" t="s">
        <v>10</v>
      </c>
      <c r="K38" s="2">
        <f t="shared" ref="K38:K40" si="3">SUM(I38:J38)</f>
        <v>-1812</v>
      </c>
    </row>
    <row r="39" spans="1:11" x14ac:dyDescent="0.2">
      <c r="A39" s="29" t="s">
        <v>169</v>
      </c>
      <c r="B39" s="57" t="s">
        <v>10</v>
      </c>
      <c r="C39" s="57"/>
      <c r="D39" s="57" t="s">
        <v>10</v>
      </c>
      <c r="E39" s="57" t="s">
        <v>10</v>
      </c>
      <c r="F39" s="57" t="s">
        <v>10</v>
      </c>
      <c r="G39" s="57" t="s">
        <v>10</v>
      </c>
      <c r="H39" s="57">
        <v>-7634</v>
      </c>
      <c r="I39" s="56">
        <f t="shared" si="2"/>
        <v>-7634</v>
      </c>
      <c r="J39" s="57" t="s">
        <v>10</v>
      </c>
      <c r="K39" s="2">
        <f t="shared" si="3"/>
        <v>-7634</v>
      </c>
    </row>
    <row r="40" spans="1:11" ht="14.25" customHeight="1" x14ac:dyDescent="0.2">
      <c r="A40" s="2" t="s">
        <v>166</v>
      </c>
      <c r="B40" s="57" t="s">
        <v>10</v>
      </c>
      <c r="C40" s="57"/>
      <c r="D40" s="57" t="s">
        <v>10</v>
      </c>
      <c r="E40" s="57" t="s">
        <v>10</v>
      </c>
      <c r="F40" s="57" t="s">
        <v>10</v>
      </c>
      <c r="G40" s="57" t="s">
        <v>10</v>
      </c>
      <c r="H40" s="57" t="s">
        <v>10</v>
      </c>
      <c r="I40" s="57" t="s">
        <v>10</v>
      </c>
      <c r="J40" s="2">
        <v>-995</v>
      </c>
      <c r="K40" s="2">
        <f t="shared" si="3"/>
        <v>-995</v>
      </c>
    </row>
    <row r="41" spans="1:11" ht="15" thickBot="1" x14ac:dyDescent="0.25">
      <c r="A41" s="2" t="s">
        <v>181</v>
      </c>
      <c r="B41" s="58">
        <f>SUM(B29:B40)</f>
        <v>172736</v>
      </c>
      <c r="C41" s="58">
        <f>SUM(C29:C40)</f>
        <v>0</v>
      </c>
      <c r="D41" s="76" t="s">
        <v>10</v>
      </c>
      <c r="E41" s="58">
        <f t="shared" ref="E41:K41" si="4">SUM(E29:E40)</f>
        <v>3885</v>
      </c>
      <c r="F41" s="58">
        <f t="shared" si="4"/>
        <v>9290</v>
      </c>
      <c r="G41" s="58">
        <f t="shared" si="4"/>
        <v>-4460</v>
      </c>
      <c r="H41" s="58">
        <f t="shared" si="4"/>
        <v>285145</v>
      </c>
      <c r="I41" s="58">
        <f t="shared" si="4"/>
        <v>466596</v>
      </c>
      <c r="J41" s="58">
        <f t="shared" si="4"/>
        <v>142822</v>
      </c>
      <c r="K41" s="58">
        <f t="shared" si="4"/>
        <v>609418</v>
      </c>
    </row>
    <row r="42" spans="1:11" ht="15" thickTop="1" x14ac:dyDescent="0.2"/>
    <row r="43" spans="1:11" x14ac:dyDescent="0.2">
      <c r="A43" s="2" t="s">
        <v>151</v>
      </c>
    </row>
    <row r="61" spans="1:10" x14ac:dyDescent="0.2"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2">
      <c r="A62" s="1" t="s">
        <v>98</v>
      </c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2">
      <c r="A63" s="1" t="s">
        <v>137</v>
      </c>
    </row>
  </sheetData>
  <mergeCells count="3">
    <mergeCell ref="G9:H9"/>
    <mergeCell ref="B8:H8"/>
    <mergeCell ref="C9:F9"/>
  </mergeCells>
  <pageMargins left="0.5" right="0.25" top="0.75" bottom="0.5" header="0.5" footer="0.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BS</vt:lpstr>
      <vt:lpstr>IS</vt:lpstr>
      <vt:lpstr>SCI</vt:lpstr>
      <vt:lpstr>CS</vt:lpstr>
      <vt:lpstr>EQUITY</vt:lpstr>
      <vt:lpstr>BS!Print_Area</vt:lpstr>
      <vt:lpstr>CS!Print_Area</vt:lpstr>
      <vt:lpstr>EQUITY!Print_Area</vt:lpstr>
      <vt:lpstr>IS!Print_Area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</dc:creator>
  <cp:lastModifiedBy>Lin</cp:lastModifiedBy>
  <cp:lastPrinted>2014-06-16T05:01:54Z</cp:lastPrinted>
  <dcterms:created xsi:type="dcterms:W3CDTF">2003-02-21T04:55:54Z</dcterms:created>
  <dcterms:modified xsi:type="dcterms:W3CDTF">2014-06-16T05:02:22Z</dcterms:modified>
</cp:coreProperties>
</file>